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tuvaomyrholt/Documents/05 Proventia/Næringsfaglig vurdering/"/>
    </mc:Choice>
  </mc:AlternateContent>
  <xr:revisionPtr revIDLastSave="0" documentId="13_ncr:1_{7C589483-29D2-0B4E-B4AF-2AF0CF2FA77E}" xr6:coauthVersionLast="47" xr6:coauthVersionMax="47" xr10:uidLastSave="{00000000-0000-0000-0000-000000000000}"/>
  <bookViews>
    <workbookView xWindow="20380" yWindow="500" windowWidth="32800" windowHeight="24800" activeTab="2" xr2:uid="{00000000-000D-0000-FFFF-FFFF00000000}"/>
  </bookViews>
  <sheets>
    <sheet name="Forklaringer" sheetId="4" r:id="rId1"/>
    <sheet name="Driftsår 1 (valgfritt)" sheetId="2" r:id="rId2"/>
    <sheet name="Driftsår 2 (MÅ fylles ut)" sheetId="3" r:id="rId3"/>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7" i="3" l="1"/>
  <c r="N26" i="3"/>
  <c r="C6" i="3"/>
  <c r="D6" i="3"/>
  <c r="D10" i="3" s="1"/>
  <c r="B6" i="3"/>
  <c r="N25" i="3"/>
  <c r="N24" i="3"/>
  <c r="N23" i="3"/>
  <c r="N22" i="3"/>
  <c r="N21" i="3"/>
  <c r="N20" i="3"/>
  <c r="N19" i="3"/>
  <c r="N18" i="3"/>
  <c r="M17" i="3"/>
  <c r="L17" i="3"/>
  <c r="J17" i="3"/>
  <c r="I17" i="3"/>
  <c r="H17" i="3"/>
  <c r="G17" i="3"/>
  <c r="F17" i="3"/>
  <c r="E17" i="3"/>
  <c r="D17" i="3"/>
  <c r="C17" i="3"/>
  <c r="B17" i="3"/>
  <c r="M16" i="3"/>
  <c r="L16" i="3"/>
  <c r="J16" i="3"/>
  <c r="I16" i="3"/>
  <c r="H16" i="3"/>
  <c r="G16" i="3"/>
  <c r="F16" i="3"/>
  <c r="E16" i="3"/>
  <c r="D16" i="3"/>
  <c r="D28" i="3" s="1"/>
  <c r="C16" i="3"/>
  <c r="B16" i="3"/>
  <c r="J15" i="3"/>
  <c r="I15" i="3"/>
  <c r="H15" i="3"/>
  <c r="G15" i="3"/>
  <c r="F15" i="3"/>
  <c r="E15" i="3"/>
  <c r="D15" i="3"/>
  <c r="C15" i="3"/>
  <c r="B15" i="3"/>
  <c r="M15" i="3"/>
  <c r="M28" i="3" s="1"/>
  <c r="L15" i="3"/>
  <c r="K17" i="3"/>
  <c r="M10" i="3"/>
  <c r="H10" i="3"/>
  <c r="G10" i="3"/>
  <c r="F10" i="3"/>
  <c r="E10" i="3"/>
  <c r="C10" i="3"/>
  <c r="N7" i="3"/>
  <c r="L10" i="3"/>
  <c r="K10" i="3"/>
  <c r="J10" i="3"/>
  <c r="I10" i="3"/>
  <c r="N5" i="3"/>
  <c r="N4" i="3"/>
  <c r="B19" i="2"/>
  <c r="B18" i="2"/>
  <c r="B17" i="2"/>
  <c r="C17" i="2"/>
  <c r="D17" i="2"/>
  <c r="E17" i="2"/>
  <c r="F17" i="2"/>
  <c r="G17" i="2"/>
  <c r="H17" i="2"/>
  <c r="I17" i="2"/>
  <c r="J17" i="2"/>
  <c r="K17" i="2"/>
  <c r="L17" i="2"/>
  <c r="M17" i="2"/>
  <c r="C18" i="2"/>
  <c r="D18" i="2"/>
  <c r="E18" i="2"/>
  <c r="F18" i="2"/>
  <c r="G18" i="2"/>
  <c r="H18" i="2"/>
  <c r="I18" i="2"/>
  <c r="J18" i="2"/>
  <c r="K18" i="2"/>
  <c r="L18" i="2"/>
  <c r="M18" i="2"/>
  <c r="C19" i="2"/>
  <c r="D19" i="2"/>
  <c r="E19" i="2"/>
  <c r="F19" i="2"/>
  <c r="G19" i="2"/>
  <c r="H19" i="2"/>
  <c r="I19" i="2"/>
  <c r="J19" i="2"/>
  <c r="K19" i="2"/>
  <c r="L19" i="2"/>
  <c r="M19" i="2"/>
  <c r="M30" i="2"/>
  <c r="G11" i="2"/>
  <c r="H11" i="2"/>
  <c r="I6" i="2"/>
  <c r="I11" i="2" s="1"/>
  <c r="J6" i="2"/>
  <c r="J11" i="2" s="1"/>
  <c r="K6" i="2"/>
  <c r="K11" i="2" s="1"/>
  <c r="L6" i="2"/>
  <c r="L11" i="2" s="1"/>
  <c r="M6" i="2"/>
  <c r="B11" i="2"/>
  <c r="E30" i="2"/>
  <c r="F30" i="2"/>
  <c r="N20" i="2"/>
  <c r="N21" i="2"/>
  <c r="N22" i="2"/>
  <c r="N23" i="2"/>
  <c r="N24" i="2"/>
  <c r="N25" i="2"/>
  <c r="N26" i="2"/>
  <c r="N27" i="2"/>
  <c r="N29" i="2"/>
  <c r="N15" i="2"/>
  <c r="M11" i="2"/>
  <c r="C11" i="2"/>
  <c r="D11" i="2"/>
  <c r="F11" i="2"/>
  <c r="N4" i="2"/>
  <c r="N5" i="2"/>
  <c r="N7" i="2"/>
  <c r="N9" i="2"/>
  <c r="E11" i="2"/>
  <c r="M30" i="3" l="1"/>
  <c r="J28" i="3"/>
  <c r="H28" i="3"/>
  <c r="E28" i="3"/>
  <c r="E30" i="3" s="1"/>
  <c r="D30" i="3"/>
  <c r="C28" i="3"/>
  <c r="C30" i="3" s="1"/>
  <c r="J30" i="3"/>
  <c r="H30" i="3"/>
  <c r="G28" i="3"/>
  <c r="G30" i="3" s="1"/>
  <c r="F28" i="3"/>
  <c r="F30" i="3" s="1"/>
  <c r="I28" i="3"/>
  <c r="I30" i="3" s="1"/>
  <c r="N17" i="3"/>
  <c r="B28" i="3"/>
  <c r="L28" i="3"/>
  <c r="L30" i="3" s="1"/>
  <c r="N6" i="3"/>
  <c r="N14" i="3"/>
  <c r="K15" i="3"/>
  <c r="K16" i="3"/>
  <c r="N16" i="3" s="1"/>
  <c r="G30" i="2"/>
  <c r="G32" i="2" s="1"/>
  <c r="C30" i="2"/>
  <c r="C32" i="2" s="1"/>
  <c r="E32" i="2"/>
  <c r="H30" i="2"/>
  <c r="H32" i="2" s="1"/>
  <c r="L30" i="2"/>
  <c r="L32" i="2" s="1"/>
  <c r="N19" i="2"/>
  <c r="K30" i="2"/>
  <c r="K32" i="2" s="1"/>
  <c r="F32" i="2"/>
  <c r="J30" i="2"/>
  <c r="J32" i="2" s="1"/>
  <c r="I30" i="2"/>
  <c r="I32" i="2" s="1"/>
  <c r="M32" i="2"/>
  <c r="N16" i="2"/>
  <c r="N6" i="2"/>
  <c r="N11" i="2"/>
  <c r="N17" i="2"/>
  <c r="N18" i="2"/>
  <c r="K28" i="3" l="1"/>
  <c r="K30" i="3" s="1"/>
  <c r="N15" i="3"/>
  <c r="N28" i="3" s="1"/>
  <c r="N30" i="2"/>
  <c r="N34" i="2" s="1"/>
  <c r="B9" i="3" s="1"/>
  <c r="B30" i="2"/>
  <c r="B32" i="2" s="1"/>
  <c r="B34" i="2" s="1"/>
  <c r="C34" i="2" s="1"/>
  <c r="D30" i="2"/>
  <c r="D32" i="2" s="1"/>
  <c r="B10" i="3" l="1"/>
  <c r="N9" i="3"/>
  <c r="D34" i="2"/>
  <c r="E34" i="2" s="1"/>
  <c r="F34" i="2" s="1"/>
  <c r="G34" i="2" s="1"/>
  <c r="H34" i="2" s="1"/>
  <c r="I34" i="2" s="1"/>
  <c r="J34" i="2" s="1"/>
  <c r="N10" i="3" l="1"/>
  <c r="N32" i="3" s="1"/>
  <c r="B30" i="3"/>
  <c r="B32" i="3" s="1"/>
  <c r="C32" i="3" s="1"/>
  <c r="D32" i="3" s="1"/>
  <c r="E32" i="3" s="1"/>
  <c r="F32" i="3" s="1"/>
  <c r="G32" i="3" s="1"/>
  <c r="H32" i="3" s="1"/>
  <c r="I32" i="3" s="1"/>
  <c r="J32" i="3" s="1"/>
  <c r="K32" i="3" s="1"/>
  <c r="L32" i="3" s="1"/>
  <c r="M32" i="3" s="1"/>
  <c r="K34" i="2"/>
  <c r="L34" i="2" s="1"/>
  <c r="M34" i="2" s="1"/>
</calcChain>
</file>

<file path=xl/sharedStrings.xml><?xml version="1.0" encoding="utf-8"?>
<sst xmlns="http://schemas.openxmlformats.org/spreadsheetml/2006/main" count="118" uniqueCount="51">
  <si>
    <t>Inntekt 1</t>
  </si>
  <si>
    <t>Inntekt 2</t>
  </si>
  <si>
    <t>Inntekt 3</t>
  </si>
  <si>
    <t>Totale inntekter</t>
  </si>
  <si>
    <t>Innkjøp av varer</t>
  </si>
  <si>
    <t>Husleie</t>
  </si>
  <si>
    <t>Strøm</t>
  </si>
  <si>
    <t>Telefon, bredbånd med mer</t>
  </si>
  <si>
    <t>Kjøregodtgjørelse</t>
  </si>
  <si>
    <t xml:space="preserve">Forsikringer </t>
  </si>
  <si>
    <t>Markedsføring</t>
  </si>
  <si>
    <t>Regnskapsfører/revisor</t>
  </si>
  <si>
    <t>Totale kostnader</t>
  </si>
  <si>
    <t>Inntekt</t>
  </si>
  <si>
    <t>Utgifter per måned</t>
  </si>
  <si>
    <t>Annet</t>
  </si>
  <si>
    <t>Feripenger (10,2 eller 12%)</t>
  </si>
  <si>
    <t>Pensjon (2-7%)</t>
  </si>
  <si>
    <t>Arbeidsgiveravgift (14,1%)</t>
  </si>
  <si>
    <t>Inntekter per måneder</t>
  </si>
  <si>
    <t>Januar</t>
  </si>
  <si>
    <t>Februar</t>
  </si>
  <si>
    <t>Mars</t>
  </si>
  <si>
    <t>April</t>
  </si>
  <si>
    <t>Mai</t>
  </si>
  <si>
    <t>Juni</t>
  </si>
  <si>
    <t>Juli</t>
  </si>
  <si>
    <t>August</t>
  </si>
  <si>
    <t>September</t>
  </si>
  <si>
    <t>Oktober</t>
  </si>
  <si>
    <t>November</t>
  </si>
  <si>
    <t>Desember</t>
  </si>
  <si>
    <t>TOTALT</t>
  </si>
  <si>
    <t>Innvesteringer</t>
  </si>
  <si>
    <t>Startkapital fra meg selv</t>
  </si>
  <si>
    <t>Investeringer fra andre</t>
  </si>
  <si>
    <t>Oppstartskostnad Brønnøysund</t>
  </si>
  <si>
    <t>Regnskapsprogram</t>
  </si>
  <si>
    <t>Resultat per mnd</t>
  </si>
  <si>
    <t>Akkumulert resultat</t>
  </si>
  <si>
    <t>Utgifter</t>
  </si>
  <si>
    <t>Lønn, ansatt 1 (mottar dagpenger under etablering)</t>
  </si>
  <si>
    <t>Overskudd fra i fjor</t>
  </si>
  <si>
    <t>Overskudd fra første driftsår</t>
  </si>
  <si>
    <t>ÅR 2</t>
  </si>
  <si>
    <t>År 1</t>
  </si>
  <si>
    <t>Lønn</t>
  </si>
  <si>
    <t>Her fyller du inn de ulike inntektene du forventer å ha.
Navngi hver inntektskilde tydelig, for eksempel ulike typer tjenester, behandlinger eller salg av varer. Dersom du kun har én type inntekt, er det helt i orden – da skriver du bare den inn.</t>
  </si>
  <si>
    <t>I oppstartsperioden mottar du dagpenger og kan derfor ikke ta ut lønn fra selskapet.
Varigheten på denne perioden avhenger av godkjenningen fra NAV, og er vanligvis mellom 6 og 12 måneder.</t>
  </si>
  <si>
    <t>Hvis ruten er rød, betyr det at kostnadene dine er høyere enn inntektene denne måneden – du går altså med underskudd.
Er ruten grønn, har du et overskudd – det vil si at du har tjent mer enn du har brukt.</t>
  </si>
  <si>
    <t>Det akkumulerte resultatet viser den samlede utviklingen over tid.
Her legges overskudd eller underskudd fra hver måned sammen med resultatet fra måneden før. På den måten kan du se når du totalt sett begynner å gå med overskudd, selv om du noen måneder ikke har noen inntekter (typisk sommerferien)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</si>
</sst>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kr&quot;\ * #,##0.00_);_(&quot;kr&quot;\ * \(#,##0.00\);_(&quot;kr&quot;\ * &quot;-&quot;??_);_(@_)"/>
  </numFmts>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8"/>
      <color theme="1"/>
      <name val="Instrument Sans"/>
    </font>
    <font>
      <b/>
      <sz val="14"/>
      <color theme="1"/>
      <name val="Instrument Sans"/>
    </font>
    <font>
      <sz val="14"/>
      <color theme="1"/>
      <name val="Instrument Sans"/>
    </font>
    <font>
      <i/>
      <sz val="14"/>
      <color theme="1"/>
      <name val="Instrument Sans"/>
    </font>
    <font>
      <sz val="14"/>
      <color rgb="FFFF0000"/>
      <name val="Instrument Sans"/>
    </font>
    <font>
      <b/>
      <sz val="14"/>
      <name val="Instrument Sans"/>
    </font>
  </fonts>
  <fills count="10">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bgColor indexed="64"/>
      </patternFill>
    </fill>
  </fills>
  <borders count="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41">
    <xf numFmtId="0" fontId="0" fillId="0" borderId="0" xfId="0"/>
    <xf numFmtId="0" fontId="5" fillId="2" borderId="0" xfId="0" applyFont="1" applyFill="1"/>
    <xf numFmtId="0" fontId="5" fillId="0" borderId="0" xfId="0" applyFont="1"/>
    <xf numFmtId="0" fontId="6" fillId="3" borderId="0" xfId="0" applyFont="1" applyFill="1"/>
    <xf numFmtId="0" fontId="6" fillId="5" borderId="0" xfId="0" applyFont="1" applyFill="1" applyAlignment="1">
      <alignment horizontal="right"/>
    </xf>
    <xf numFmtId="0" fontId="7" fillId="0" borderId="0" xfId="0" applyFont="1"/>
    <xf numFmtId="0" fontId="8" fillId="4" borderId="0" xfId="0" applyFont="1" applyFill="1"/>
    <xf numFmtId="44" fontId="8" fillId="4" borderId="0" xfId="3" applyFont="1" applyFill="1" applyBorder="1"/>
    <xf numFmtId="0" fontId="9" fillId="0" borderId="0" xfId="0" applyFont="1" applyAlignment="1">
      <alignment vertical="center" wrapText="1"/>
    </xf>
    <xf numFmtId="44" fontId="7" fillId="0" borderId="0" xfId="3" applyFont="1" applyBorder="1"/>
    <xf numFmtId="44" fontId="6" fillId="5" borderId="0" xfId="3" applyFont="1" applyFill="1" applyBorder="1" applyAlignment="1">
      <alignment horizontal="right"/>
    </xf>
    <xf numFmtId="0" fontId="9" fillId="0" borderId="0" xfId="0" applyFont="1" applyAlignment="1">
      <alignment horizontal="center" vertical="center" wrapText="1"/>
    </xf>
    <xf numFmtId="0" fontId="6" fillId="0" borderId="0" xfId="0" applyFont="1"/>
    <xf numFmtId="44" fontId="7" fillId="4" borderId="0" xfId="3" applyFont="1" applyFill="1" applyBorder="1"/>
    <xf numFmtId="44" fontId="6" fillId="3" borderId="0" xfId="3" applyFont="1" applyFill="1" applyBorder="1"/>
    <xf numFmtId="0" fontId="6" fillId="6" borderId="0" xfId="0" applyFont="1" applyFill="1"/>
    <xf numFmtId="0" fontId="6" fillId="8" borderId="0" xfId="0" applyFont="1" applyFill="1"/>
    <xf numFmtId="0" fontId="8" fillId="7" borderId="0" xfId="0" applyFont="1" applyFill="1" applyAlignment="1">
      <alignment horizontal="left"/>
    </xf>
    <xf numFmtId="0" fontId="8" fillId="7" borderId="0" xfId="0" applyFont="1" applyFill="1"/>
    <xf numFmtId="0" fontId="6" fillId="8" borderId="0" xfId="0" applyFont="1" applyFill="1" applyAlignment="1">
      <alignment horizontal="right"/>
    </xf>
    <xf numFmtId="0" fontId="7" fillId="0" borderId="0" xfId="0" applyFont="1" applyAlignment="1">
      <alignment horizontal="left"/>
    </xf>
    <xf numFmtId="44" fontId="7" fillId="0" borderId="0" xfId="3" applyFont="1" applyFill="1" applyBorder="1" applyAlignment="1">
      <alignment horizontal="left"/>
    </xf>
    <xf numFmtId="44" fontId="6" fillId="8" borderId="0" xfId="0" applyNumberFormat="1" applyFont="1" applyFill="1" applyAlignment="1">
      <alignment horizontal="right"/>
    </xf>
    <xf numFmtId="0" fontId="10" fillId="7" borderId="0" xfId="0" applyFont="1" applyFill="1"/>
    <xf numFmtId="44" fontId="10" fillId="7" borderId="0" xfId="3" applyFont="1" applyFill="1" applyBorder="1"/>
    <xf numFmtId="0" fontId="6" fillId="4" borderId="3" xfId="0" applyFont="1" applyFill="1" applyBorder="1" applyAlignment="1">
      <alignment wrapText="1"/>
    </xf>
    <xf numFmtId="44" fontId="6" fillId="4" borderId="4" xfId="3" applyFont="1" applyFill="1" applyBorder="1"/>
    <xf numFmtId="44" fontId="6" fillId="4" borderId="1" xfId="3" applyFont="1" applyFill="1" applyBorder="1"/>
    <xf numFmtId="44" fontId="6" fillId="0" borderId="0" xfId="3" applyFont="1" applyFill="1" applyBorder="1"/>
    <xf numFmtId="0" fontId="9" fillId="0" borderId="0" xfId="0" applyFont="1"/>
    <xf numFmtId="44" fontId="9" fillId="0" borderId="0" xfId="3" applyFont="1" applyBorder="1"/>
    <xf numFmtId="44" fontId="6" fillId="4" borderId="4" xfId="0" applyNumberFormat="1" applyFont="1" applyFill="1" applyBorder="1"/>
    <xf numFmtId="44" fontId="6" fillId="5" borderId="2" xfId="0" applyNumberFormat="1" applyFont="1" applyFill="1" applyBorder="1"/>
    <xf numFmtId="44" fontId="7" fillId="9" borderId="0" xfId="3" applyFont="1" applyFill="1" applyBorder="1" applyAlignment="1">
      <alignment horizontal="left"/>
    </xf>
    <xf numFmtId="0" fontId="7" fillId="9" borderId="0" xfId="0" applyFont="1" applyFill="1" applyAlignment="1">
      <alignment horizontal="right"/>
    </xf>
    <xf numFmtId="44" fontId="7" fillId="9" borderId="0" xfId="3" applyFont="1" applyFill="1" applyBorder="1"/>
    <xf numFmtId="0" fontId="7" fillId="9" borderId="0" xfId="0" applyFont="1" applyFill="1"/>
    <xf numFmtId="0" fontId="9" fillId="0" borderId="0" xfId="0" applyFont="1" applyAlignment="1">
      <alignment horizontal="left" vertical="center" wrapText="1"/>
    </xf>
    <xf numFmtId="0" fontId="9" fillId="0" borderId="0" xfId="0" applyFont="1" applyAlignment="1">
      <alignment horizontal="left" wrapText="1"/>
    </xf>
    <xf numFmtId="0" fontId="7" fillId="0" borderId="0" xfId="0" applyFont="1" applyAlignment="1">
      <alignment horizontal="left" wrapText="1"/>
    </xf>
    <xf numFmtId="0" fontId="9" fillId="0" borderId="5" xfId="0" applyFont="1" applyBorder="1" applyAlignment="1">
      <alignment horizontal="left" wrapText="1"/>
    </xf>
  </cellXfs>
  <cellStyles count="4">
    <cellStyle name="Benyttet hyperkobling" xfId="2" builtinId="9" hidden="1"/>
    <cellStyle name="Hyperkobling" xfId="1" builtinId="8" hidden="1"/>
    <cellStyle name="Normal" xfId="0" builtinId="0"/>
    <cellStyle name="Valuta" xfId="3" builtinId="4"/>
  </cellStyles>
  <dxfs count="4">
    <dxf>
      <fill>
        <patternFill>
          <bgColor rgb="FFFF7E79"/>
        </patternFill>
      </fill>
    </dxf>
    <dxf>
      <font>
        <color rgb="FF9C0006"/>
      </font>
      <fill>
        <patternFill>
          <bgColor rgb="FFFFC7CE"/>
        </patternFill>
      </fill>
    </dxf>
    <dxf>
      <fill>
        <patternFill>
          <bgColor rgb="FFFF7E79"/>
        </patternFill>
      </fill>
    </dxf>
    <dxf>
      <font>
        <color rgb="FF9C0006"/>
      </font>
      <fill>
        <patternFill>
          <bgColor rgb="FFFFC7CE"/>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78395</xdr:rowOff>
    </xdr:from>
    <xdr:to>
      <xdr:col>9</xdr:col>
      <xdr:colOff>342900</xdr:colOff>
      <xdr:row>63</xdr:row>
      <xdr:rowOff>183170</xdr:rowOff>
    </xdr:to>
    <xdr:pic>
      <xdr:nvPicPr>
        <xdr:cNvPr id="4" name="Bilde 3">
          <a:extLst>
            <a:ext uri="{FF2B5EF4-FFF2-40B4-BE49-F238E27FC236}">
              <a16:creationId xmlns:a16="http://schemas.microsoft.com/office/drawing/2014/main" id="{6F27143A-77A2-60E9-DE9A-5AE3695239D7}"/>
            </a:ext>
          </a:extLst>
        </xdr:cNvPr>
        <xdr:cNvPicPr>
          <a:picLocks noChangeAspect="1"/>
        </xdr:cNvPicPr>
      </xdr:nvPicPr>
      <xdr:blipFill>
        <a:blip xmlns:r="http://schemas.openxmlformats.org/officeDocument/2006/relationships" r:embed="rId1"/>
        <a:stretch>
          <a:fillRect/>
        </a:stretch>
      </xdr:blipFill>
      <xdr:spPr>
        <a:xfrm>
          <a:off x="0" y="8639136"/>
          <a:ext cx="7751233" cy="4385145"/>
        </a:xfrm>
        <a:prstGeom prst="rect">
          <a:avLst/>
        </a:prstGeom>
      </xdr:spPr>
    </xdr:pic>
    <xdr:clientData/>
  </xdr:twoCellAnchor>
  <xdr:twoCellAnchor editAs="oneCell">
    <xdr:from>
      <xdr:col>0</xdr:col>
      <xdr:colOff>0</xdr:colOff>
      <xdr:row>63</xdr:row>
      <xdr:rowOff>133271</xdr:rowOff>
    </xdr:from>
    <xdr:to>
      <xdr:col>9</xdr:col>
      <xdr:colOff>342900</xdr:colOff>
      <xdr:row>85</xdr:row>
      <xdr:rowOff>34219</xdr:rowOff>
    </xdr:to>
    <xdr:pic>
      <xdr:nvPicPr>
        <xdr:cNvPr id="5" name="Bilde 4">
          <a:extLst>
            <a:ext uri="{FF2B5EF4-FFF2-40B4-BE49-F238E27FC236}">
              <a16:creationId xmlns:a16="http://schemas.microsoft.com/office/drawing/2014/main" id="{114B2E5C-A480-D77A-52D8-5C39BD8B44B6}"/>
            </a:ext>
          </a:extLst>
        </xdr:cNvPr>
        <xdr:cNvPicPr>
          <a:picLocks noChangeAspect="1"/>
        </xdr:cNvPicPr>
      </xdr:nvPicPr>
      <xdr:blipFill>
        <a:blip xmlns:r="http://schemas.openxmlformats.org/officeDocument/2006/relationships" r:embed="rId2"/>
        <a:stretch>
          <a:fillRect/>
        </a:stretch>
      </xdr:blipFill>
      <xdr:spPr>
        <a:xfrm>
          <a:off x="0" y="12974382"/>
          <a:ext cx="7751233" cy="4385146"/>
        </a:xfrm>
        <a:prstGeom prst="rect">
          <a:avLst/>
        </a:prstGeom>
      </xdr:spPr>
    </xdr:pic>
    <xdr:clientData/>
  </xdr:twoCellAnchor>
  <xdr:twoCellAnchor editAs="oneCell">
    <xdr:from>
      <xdr:col>0</xdr:col>
      <xdr:colOff>0</xdr:colOff>
      <xdr:row>0</xdr:row>
      <xdr:rowOff>0</xdr:rowOff>
    </xdr:from>
    <xdr:to>
      <xdr:col>9</xdr:col>
      <xdr:colOff>364067</xdr:colOff>
      <xdr:row>21</xdr:row>
      <xdr:rowOff>91605</xdr:rowOff>
    </xdr:to>
    <xdr:pic>
      <xdr:nvPicPr>
        <xdr:cNvPr id="6" name="Bilde 5">
          <a:extLst>
            <a:ext uri="{FF2B5EF4-FFF2-40B4-BE49-F238E27FC236}">
              <a16:creationId xmlns:a16="http://schemas.microsoft.com/office/drawing/2014/main" id="{EAE9F3B5-6003-A7F3-4DF1-BE9D802294F3}"/>
            </a:ext>
          </a:extLst>
        </xdr:cNvPr>
        <xdr:cNvPicPr>
          <a:picLocks noChangeAspect="1"/>
        </xdr:cNvPicPr>
      </xdr:nvPicPr>
      <xdr:blipFill>
        <a:blip xmlns:r="http://schemas.openxmlformats.org/officeDocument/2006/relationships" r:embed="rId3"/>
        <a:stretch>
          <a:fillRect/>
        </a:stretch>
      </xdr:blipFill>
      <xdr:spPr>
        <a:xfrm>
          <a:off x="0" y="0"/>
          <a:ext cx="7772400" cy="4371975"/>
        </a:xfrm>
        <a:prstGeom prst="rect">
          <a:avLst/>
        </a:prstGeom>
      </xdr:spPr>
    </xdr:pic>
    <xdr:clientData/>
  </xdr:twoCellAnchor>
  <xdr:twoCellAnchor editAs="oneCell">
    <xdr:from>
      <xdr:col>0</xdr:col>
      <xdr:colOff>23519</xdr:colOff>
      <xdr:row>21</xdr:row>
      <xdr:rowOff>7839</xdr:rowOff>
    </xdr:from>
    <xdr:to>
      <xdr:col>9</xdr:col>
      <xdr:colOff>387586</xdr:colOff>
      <xdr:row>42</xdr:row>
      <xdr:rowOff>99443</xdr:rowOff>
    </xdr:to>
    <xdr:pic>
      <xdr:nvPicPr>
        <xdr:cNvPr id="7" name="Bilde 6">
          <a:extLst>
            <a:ext uri="{FF2B5EF4-FFF2-40B4-BE49-F238E27FC236}">
              <a16:creationId xmlns:a16="http://schemas.microsoft.com/office/drawing/2014/main" id="{B6548921-A4FA-F335-24C1-9F64FD1F8571}"/>
            </a:ext>
          </a:extLst>
        </xdr:cNvPr>
        <xdr:cNvPicPr>
          <a:picLocks noChangeAspect="1"/>
        </xdr:cNvPicPr>
      </xdr:nvPicPr>
      <xdr:blipFill>
        <a:blip xmlns:r="http://schemas.openxmlformats.org/officeDocument/2006/relationships" r:embed="rId4"/>
        <a:stretch>
          <a:fillRect/>
        </a:stretch>
      </xdr:blipFill>
      <xdr:spPr>
        <a:xfrm>
          <a:off x="23519" y="4288209"/>
          <a:ext cx="7772400" cy="4371975"/>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D17A-D2B8-5F48-BCB6-7C56379C025D}">
  <dimension ref="A1"/>
  <sheetViews>
    <sheetView topLeftCell="A55" zoomScale="162" workbookViewId="0">
      <selection activeCell="L9" sqref="L9"/>
    </sheetView>
  </sheetViews>
  <sheetFormatPr baseColWidth="10" defaultRowHeight="16" x14ac:dyDescent="0.2"/>
  <sheetData/>
  <sheetProtection algorithmName="SHA-512" hashValue="nGoWM78vmU+yz60DHa13XZ//JZsY9HMww1jMW6XqUhngOWGAAMdzLva7OHGMJfp2Z9v+CIyY1FxP/rOTzaTCIQ==" saltValue="rBN0xHP7ft2nGnoD8kc9T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713F-4726-3145-ADC4-9BFB7273CD3F}">
  <dimension ref="A1:W34"/>
  <sheetViews>
    <sheetView topLeftCell="A9" zoomScale="76" zoomScaleNormal="100" workbookViewId="0">
      <selection activeCell="O16" sqref="O16:O19"/>
    </sheetView>
  </sheetViews>
  <sheetFormatPr baseColWidth="10" defaultColWidth="11" defaultRowHeight="19" x14ac:dyDescent="0.25"/>
  <cols>
    <col min="1" max="1" width="38.1640625" style="5" customWidth="1"/>
    <col min="2" max="2" width="20.1640625" style="9" customWidth="1"/>
    <col min="3" max="3" width="20.1640625" style="5" customWidth="1"/>
    <col min="4" max="4" width="20.1640625" style="9" customWidth="1"/>
    <col min="5" max="13" width="20.1640625" style="5" customWidth="1"/>
    <col min="14" max="14" width="30.6640625" style="5" customWidth="1"/>
    <col min="15" max="15" width="53.33203125" style="5" customWidth="1"/>
    <col min="16" max="16384" width="11" style="5"/>
  </cols>
  <sheetData>
    <row r="1" spans="1:23" s="2" customFormat="1" ht="33" customHeight="1" x14ac:dyDescent="0.3">
      <c r="A1" s="1" t="s">
        <v>45</v>
      </c>
      <c r="B1" s="1"/>
      <c r="C1" s="1"/>
      <c r="D1" s="1"/>
      <c r="E1" s="1"/>
      <c r="F1" s="1"/>
      <c r="G1" s="1"/>
      <c r="H1" s="1"/>
      <c r="I1" s="1"/>
      <c r="J1" s="1"/>
      <c r="K1" s="1"/>
      <c r="L1" s="1"/>
      <c r="M1" s="1"/>
      <c r="N1" s="1"/>
    </row>
    <row r="2" spans="1:23" ht="24" customHeight="1" x14ac:dyDescent="0.25">
      <c r="A2" s="3" t="s">
        <v>19</v>
      </c>
      <c r="B2" s="3"/>
      <c r="C2" s="3"/>
      <c r="D2" s="3"/>
      <c r="E2" s="3"/>
      <c r="F2" s="3"/>
      <c r="G2" s="3"/>
      <c r="H2" s="3"/>
      <c r="I2" s="3"/>
      <c r="J2" s="3"/>
      <c r="K2" s="3"/>
      <c r="L2" s="3"/>
      <c r="M2" s="3"/>
      <c r="N2" s="4">
        <v>2025</v>
      </c>
    </row>
    <row r="3" spans="1:23" ht="24" customHeight="1" x14ac:dyDescent="0.25">
      <c r="A3" s="6" t="s">
        <v>13</v>
      </c>
      <c r="B3" s="7" t="s">
        <v>20</v>
      </c>
      <c r="C3" s="6" t="s">
        <v>21</v>
      </c>
      <c r="D3" s="7" t="s">
        <v>22</v>
      </c>
      <c r="E3" s="7" t="s">
        <v>23</v>
      </c>
      <c r="F3" s="6" t="s">
        <v>24</v>
      </c>
      <c r="G3" s="7" t="s">
        <v>25</v>
      </c>
      <c r="H3" s="7" t="s">
        <v>26</v>
      </c>
      <c r="I3" s="6" t="s">
        <v>27</v>
      </c>
      <c r="J3" s="7" t="s">
        <v>28</v>
      </c>
      <c r="K3" s="7" t="s">
        <v>29</v>
      </c>
      <c r="L3" s="6" t="s">
        <v>30</v>
      </c>
      <c r="M3" s="7" t="s">
        <v>31</v>
      </c>
      <c r="N3" s="4" t="s">
        <v>32</v>
      </c>
      <c r="O3" s="8"/>
      <c r="P3" s="8"/>
      <c r="Q3" s="8"/>
      <c r="T3" s="8"/>
      <c r="U3" s="8"/>
      <c r="V3" s="8"/>
      <c r="W3" s="8"/>
    </row>
    <row r="4" spans="1:23" s="12" customFormat="1" ht="24" customHeight="1" x14ac:dyDescent="0.25">
      <c r="A4" s="5" t="s">
        <v>0</v>
      </c>
      <c r="B4" s="9">
        <v>0</v>
      </c>
      <c r="C4" s="9">
        <v>0</v>
      </c>
      <c r="D4" s="9">
        <v>5000</v>
      </c>
      <c r="E4" s="9">
        <v>5000</v>
      </c>
      <c r="F4" s="9">
        <v>5000</v>
      </c>
      <c r="G4" s="9">
        <v>5000</v>
      </c>
      <c r="H4" s="9">
        <v>5000</v>
      </c>
      <c r="I4" s="9">
        <v>10000</v>
      </c>
      <c r="J4" s="9">
        <v>10000</v>
      </c>
      <c r="K4" s="9">
        <v>10000</v>
      </c>
      <c r="L4" s="9">
        <v>10000</v>
      </c>
      <c r="M4" s="9">
        <v>10000</v>
      </c>
      <c r="N4" s="10">
        <f t="shared" ref="N4:N9" si="0">SUM(B4:M4)</f>
        <v>75000</v>
      </c>
      <c r="O4" s="37" t="s">
        <v>47</v>
      </c>
      <c r="P4" s="8"/>
      <c r="Q4" s="8"/>
      <c r="S4" s="8"/>
      <c r="T4" s="8"/>
      <c r="U4" s="8"/>
      <c r="V4" s="8"/>
      <c r="W4" s="8"/>
    </row>
    <row r="5" spans="1:23" s="12" customFormat="1" ht="24" customHeight="1" x14ac:dyDescent="0.25">
      <c r="A5" s="5" t="s">
        <v>1</v>
      </c>
      <c r="B5" s="9">
        <v>0</v>
      </c>
      <c r="C5" s="9">
        <v>0</v>
      </c>
      <c r="D5" s="9">
        <v>5000</v>
      </c>
      <c r="E5" s="9">
        <v>10000</v>
      </c>
      <c r="F5" s="9">
        <v>20000</v>
      </c>
      <c r="G5" s="9">
        <v>20000</v>
      </c>
      <c r="H5" s="9">
        <v>0</v>
      </c>
      <c r="I5" s="9">
        <v>20000</v>
      </c>
      <c r="J5" s="9">
        <v>30000</v>
      </c>
      <c r="K5" s="9">
        <v>30000</v>
      </c>
      <c r="L5" s="9">
        <v>30000</v>
      </c>
      <c r="M5" s="9">
        <v>30000</v>
      </c>
      <c r="N5" s="10">
        <f t="shared" si="0"/>
        <v>195000</v>
      </c>
      <c r="O5" s="37"/>
      <c r="P5" s="8"/>
      <c r="Q5" s="8"/>
      <c r="S5" s="8"/>
      <c r="T5" s="8"/>
      <c r="U5" s="8"/>
      <c r="V5" s="8"/>
      <c r="W5" s="8"/>
    </row>
    <row r="6" spans="1:23" s="12" customFormat="1" ht="24" customHeight="1" x14ac:dyDescent="0.25">
      <c r="A6" s="5" t="s">
        <v>2</v>
      </c>
      <c r="B6" s="9">
        <v>0</v>
      </c>
      <c r="C6" s="9">
        <v>6000</v>
      </c>
      <c r="D6" s="9">
        <v>10000</v>
      </c>
      <c r="E6" s="9">
        <v>20000</v>
      </c>
      <c r="F6" s="9">
        <v>20000</v>
      </c>
      <c r="G6" s="9">
        <v>20000</v>
      </c>
      <c r="H6" s="9">
        <v>0</v>
      </c>
      <c r="I6" s="9">
        <f>40000</f>
        <v>40000</v>
      </c>
      <c r="J6" s="9">
        <f>40000</f>
        <v>40000</v>
      </c>
      <c r="K6" s="9">
        <f>40000</f>
        <v>40000</v>
      </c>
      <c r="L6" s="9">
        <f>40000</f>
        <v>40000</v>
      </c>
      <c r="M6" s="9">
        <f>40000</f>
        <v>40000</v>
      </c>
      <c r="N6" s="10">
        <f t="shared" si="0"/>
        <v>276000</v>
      </c>
      <c r="O6" s="37"/>
      <c r="P6" s="8"/>
      <c r="Q6" s="8"/>
      <c r="S6" s="8"/>
      <c r="T6" s="8"/>
      <c r="U6" s="8"/>
      <c r="V6" s="8"/>
      <c r="W6" s="8"/>
    </row>
    <row r="7" spans="1:23" s="12" customFormat="1" ht="24" customHeight="1" x14ac:dyDescent="0.25">
      <c r="A7" s="5"/>
      <c r="B7" s="9"/>
      <c r="C7" s="9"/>
      <c r="D7" s="9">
        <v>0</v>
      </c>
      <c r="E7" s="9"/>
      <c r="F7" s="9"/>
      <c r="G7" s="9">
        <v>0</v>
      </c>
      <c r="H7" s="9"/>
      <c r="I7" s="9"/>
      <c r="J7" s="9">
        <v>0</v>
      </c>
      <c r="K7" s="9"/>
      <c r="L7" s="9"/>
      <c r="M7" s="9">
        <v>0</v>
      </c>
      <c r="N7" s="10">
        <f t="shared" si="0"/>
        <v>0</v>
      </c>
      <c r="O7" s="37"/>
      <c r="P7" s="8"/>
      <c r="Q7" s="8"/>
      <c r="S7" s="8"/>
      <c r="T7" s="8"/>
      <c r="U7" s="8"/>
      <c r="V7" s="8"/>
      <c r="W7" s="8"/>
    </row>
    <row r="8" spans="1:23" s="12" customFormat="1" ht="24" customHeight="1" x14ac:dyDescent="0.25">
      <c r="A8" s="6" t="s">
        <v>33</v>
      </c>
      <c r="B8" s="13"/>
      <c r="C8" s="13"/>
      <c r="D8" s="13"/>
      <c r="E8" s="13"/>
      <c r="F8" s="13"/>
      <c r="G8" s="13"/>
      <c r="H8" s="13"/>
      <c r="I8" s="13"/>
      <c r="J8" s="13"/>
      <c r="K8" s="13"/>
      <c r="L8" s="13"/>
      <c r="M8" s="13"/>
      <c r="N8" s="10"/>
      <c r="O8" s="37"/>
      <c r="P8" s="8"/>
      <c r="Q8" s="8"/>
      <c r="S8" s="8"/>
      <c r="T8" s="8"/>
      <c r="U8" s="8"/>
      <c r="V8" s="8"/>
      <c r="W8" s="8"/>
    </row>
    <row r="9" spans="1:23" s="12" customFormat="1" ht="24" customHeight="1" x14ac:dyDescent="0.25">
      <c r="A9" s="5" t="s">
        <v>34</v>
      </c>
      <c r="B9" s="9">
        <v>30000</v>
      </c>
      <c r="C9" s="9"/>
      <c r="D9" s="9">
        <v>0</v>
      </c>
      <c r="E9" s="9"/>
      <c r="F9" s="9"/>
      <c r="G9" s="9">
        <v>0</v>
      </c>
      <c r="H9" s="9"/>
      <c r="I9" s="9"/>
      <c r="J9" s="9">
        <v>0</v>
      </c>
      <c r="K9" s="9"/>
      <c r="L9" s="9"/>
      <c r="M9" s="9">
        <v>0</v>
      </c>
      <c r="N9" s="10">
        <f t="shared" si="0"/>
        <v>30000</v>
      </c>
      <c r="O9" s="37"/>
      <c r="P9" s="8"/>
      <c r="Q9" s="8"/>
      <c r="S9" s="8"/>
      <c r="T9" s="8"/>
      <c r="U9" s="8"/>
      <c r="V9" s="8"/>
      <c r="W9" s="8"/>
    </row>
    <row r="10" spans="1:23" s="12" customFormat="1" ht="24" customHeight="1" x14ac:dyDescent="0.25">
      <c r="A10" s="5" t="s">
        <v>35</v>
      </c>
      <c r="B10" s="9"/>
      <c r="C10" s="9"/>
      <c r="D10" s="9"/>
      <c r="E10" s="9"/>
      <c r="F10" s="9"/>
      <c r="G10" s="9"/>
      <c r="H10" s="9"/>
      <c r="I10" s="9"/>
      <c r="J10" s="9"/>
      <c r="K10" s="9"/>
      <c r="L10" s="9"/>
      <c r="M10" s="9"/>
      <c r="N10" s="10"/>
      <c r="O10" s="11"/>
      <c r="P10" s="8"/>
      <c r="Q10" s="8"/>
      <c r="S10" s="8"/>
      <c r="T10" s="8"/>
      <c r="U10" s="8"/>
      <c r="V10" s="8"/>
      <c r="W10" s="8"/>
    </row>
    <row r="11" spans="1:23" s="12" customFormat="1" ht="24" customHeight="1" x14ac:dyDescent="0.25">
      <c r="A11" s="3" t="s">
        <v>3</v>
      </c>
      <c r="B11" s="14">
        <f t="shared" ref="B11:M11" si="1">SUM(B4:B9)</f>
        <v>30000</v>
      </c>
      <c r="C11" s="14">
        <f t="shared" si="1"/>
        <v>6000</v>
      </c>
      <c r="D11" s="14">
        <f t="shared" si="1"/>
        <v>20000</v>
      </c>
      <c r="E11" s="14">
        <f t="shared" si="1"/>
        <v>35000</v>
      </c>
      <c r="F11" s="14">
        <f t="shared" si="1"/>
        <v>45000</v>
      </c>
      <c r="G11" s="14">
        <f t="shared" si="1"/>
        <v>45000</v>
      </c>
      <c r="H11" s="14">
        <f t="shared" si="1"/>
        <v>5000</v>
      </c>
      <c r="I11" s="14">
        <f t="shared" si="1"/>
        <v>70000</v>
      </c>
      <c r="J11" s="14">
        <f t="shared" si="1"/>
        <v>80000</v>
      </c>
      <c r="K11" s="14">
        <f t="shared" si="1"/>
        <v>80000</v>
      </c>
      <c r="L11" s="14">
        <f t="shared" si="1"/>
        <v>80000</v>
      </c>
      <c r="M11" s="14">
        <f t="shared" si="1"/>
        <v>80000</v>
      </c>
      <c r="N11" s="10">
        <f>SUM(B11:M11)</f>
        <v>576000</v>
      </c>
    </row>
    <row r="12" spans="1:23" ht="24" customHeight="1" x14ac:dyDescent="0.25"/>
    <row r="13" spans="1:23" ht="24" customHeight="1" x14ac:dyDescent="0.25">
      <c r="A13" s="15" t="s">
        <v>14</v>
      </c>
      <c r="B13" s="15"/>
      <c r="C13" s="15"/>
      <c r="D13" s="15"/>
      <c r="E13" s="15"/>
      <c r="F13" s="15"/>
      <c r="G13" s="15"/>
      <c r="H13" s="15"/>
      <c r="I13" s="15"/>
      <c r="J13" s="15"/>
      <c r="K13" s="15"/>
      <c r="L13" s="15"/>
      <c r="M13" s="15"/>
      <c r="N13" s="16">
        <v>2025</v>
      </c>
    </row>
    <row r="14" spans="1:23" ht="24" customHeight="1" x14ac:dyDescent="0.25">
      <c r="A14" s="17" t="s">
        <v>40</v>
      </c>
      <c r="B14" s="17" t="s">
        <v>20</v>
      </c>
      <c r="C14" s="17" t="s">
        <v>21</v>
      </c>
      <c r="D14" s="17" t="s">
        <v>22</v>
      </c>
      <c r="E14" s="18" t="s">
        <v>23</v>
      </c>
      <c r="F14" s="18" t="s">
        <v>24</v>
      </c>
      <c r="G14" s="18" t="s">
        <v>25</v>
      </c>
      <c r="H14" s="18" t="s">
        <v>26</v>
      </c>
      <c r="I14" s="18" t="s">
        <v>27</v>
      </c>
      <c r="J14" s="18" t="s">
        <v>28</v>
      </c>
      <c r="K14" s="18" t="s">
        <v>29</v>
      </c>
      <c r="L14" s="18" t="s">
        <v>30</v>
      </c>
      <c r="M14" s="18" t="s">
        <v>31</v>
      </c>
      <c r="N14" s="19" t="s">
        <v>32</v>
      </c>
    </row>
    <row r="15" spans="1:23" ht="24" customHeight="1" x14ac:dyDescent="0.25">
      <c r="A15" s="20" t="s">
        <v>36</v>
      </c>
      <c r="B15" s="21">
        <v>6500</v>
      </c>
      <c r="C15" s="34"/>
      <c r="D15" s="35"/>
      <c r="E15" s="36"/>
      <c r="F15" s="36"/>
      <c r="G15" s="36"/>
      <c r="H15" s="36"/>
      <c r="I15" s="36"/>
      <c r="J15" s="36"/>
      <c r="K15" s="36"/>
      <c r="L15" s="36"/>
      <c r="M15" s="36"/>
      <c r="N15" s="22">
        <f>SUM(B15:M15)</f>
        <v>6500</v>
      </c>
    </row>
    <row r="16" spans="1:23" ht="44" customHeight="1" x14ac:dyDescent="0.25">
      <c r="A16" s="20" t="s">
        <v>41</v>
      </c>
      <c r="B16" s="33">
        <v>0</v>
      </c>
      <c r="C16" s="33">
        <v>0</v>
      </c>
      <c r="D16" s="33">
        <v>0</v>
      </c>
      <c r="E16" s="33">
        <v>0</v>
      </c>
      <c r="F16" s="33">
        <v>0</v>
      </c>
      <c r="G16" s="33">
        <v>0</v>
      </c>
      <c r="H16" s="33">
        <v>0</v>
      </c>
      <c r="I16" s="33">
        <v>0</v>
      </c>
      <c r="J16" s="33">
        <v>0</v>
      </c>
      <c r="K16" s="33">
        <v>0</v>
      </c>
      <c r="L16" s="33">
        <v>0</v>
      </c>
      <c r="M16" s="33">
        <v>0</v>
      </c>
      <c r="N16" s="22">
        <f t="shared" ref="N16:N29" si="2">SUM(B16:M16)</f>
        <v>0</v>
      </c>
      <c r="O16" s="38" t="s">
        <v>48</v>
      </c>
    </row>
    <row r="17" spans="1:19" ht="24" customHeight="1" x14ac:dyDescent="0.25">
      <c r="A17" s="20" t="s">
        <v>18</v>
      </c>
      <c r="B17" s="33">
        <f>B16*0.141</f>
        <v>0</v>
      </c>
      <c r="C17" s="33">
        <f t="shared" ref="C17:M17" si="3">C16*0.141</f>
        <v>0</v>
      </c>
      <c r="D17" s="33">
        <f t="shared" si="3"/>
        <v>0</v>
      </c>
      <c r="E17" s="33">
        <f t="shared" si="3"/>
        <v>0</v>
      </c>
      <c r="F17" s="33">
        <f t="shared" si="3"/>
        <v>0</v>
      </c>
      <c r="G17" s="33">
        <f t="shared" si="3"/>
        <v>0</v>
      </c>
      <c r="H17" s="33">
        <f t="shared" si="3"/>
        <v>0</v>
      </c>
      <c r="I17" s="33">
        <f t="shared" si="3"/>
        <v>0</v>
      </c>
      <c r="J17" s="33">
        <f t="shared" si="3"/>
        <v>0</v>
      </c>
      <c r="K17" s="33">
        <f t="shared" si="3"/>
        <v>0</v>
      </c>
      <c r="L17" s="33">
        <f t="shared" si="3"/>
        <v>0</v>
      </c>
      <c r="M17" s="33">
        <f t="shared" si="3"/>
        <v>0</v>
      </c>
      <c r="N17" s="22">
        <f t="shared" si="2"/>
        <v>0</v>
      </c>
      <c r="O17" s="39"/>
    </row>
    <row r="18" spans="1:19" ht="24" customHeight="1" x14ac:dyDescent="0.25">
      <c r="A18" s="20" t="s">
        <v>16</v>
      </c>
      <c r="B18" s="33">
        <f>B16*0.102</f>
        <v>0</v>
      </c>
      <c r="C18" s="33">
        <f t="shared" ref="C18:M18" si="4">C16*0.102</f>
        <v>0</v>
      </c>
      <c r="D18" s="33">
        <f t="shared" si="4"/>
        <v>0</v>
      </c>
      <c r="E18" s="33">
        <f t="shared" si="4"/>
        <v>0</v>
      </c>
      <c r="F18" s="33">
        <f t="shared" si="4"/>
        <v>0</v>
      </c>
      <c r="G18" s="33">
        <f t="shared" si="4"/>
        <v>0</v>
      </c>
      <c r="H18" s="33">
        <f t="shared" si="4"/>
        <v>0</v>
      </c>
      <c r="I18" s="33">
        <f t="shared" si="4"/>
        <v>0</v>
      </c>
      <c r="J18" s="33">
        <f t="shared" si="4"/>
        <v>0</v>
      </c>
      <c r="K18" s="33">
        <f t="shared" si="4"/>
        <v>0</v>
      </c>
      <c r="L18" s="33">
        <f t="shared" si="4"/>
        <v>0</v>
      </c>
      <c r="M18" s="33">
        <f t="shared" si="4"/>
        <v>0</v>
      </c>
      <c r="N18" s="22">
        <f t="shared" si="2"/>
        <v>0</v>
      </c>
      <c r="O18" s="39"/>
    </row>
    <row r="19" spans="1:19" ht="24" customHeight="1" x14ac:dyDescent="0.25">
      <c r="A19" s="20" t="s">
        <v>17</v>
      </c>
      <c r="B19" s="33">
        <f>B16*0.02</f>
        <v>0</v>
      </c>
      <c r="C19" s="33">
        <f t="shared" ref="C19:M19" si="5">C16*0.02</f>
        <v>0</v>
      </c>
      <c r="D19" s="33">
        <f t="shared" si="5"/>
        <v>0</v>
      </c>
      <c r="E19" s="33">
        <f t="shared" si="5"/>
        <v>0</v>
      </c>
      <c r="F19" s="33">
        <f t="shared" si="5"/>
        <v>0</v>
      </c>
      <c r="G19" s="33">
        <f t="shared" si="5"/>
        <v>0</v>
      </c>
      <c r="H19" s="33">
        <f t="shared" si="5"/>
        <v>0</v>
      </c>
      <c r="I19" s="33">
        <f t="shared" si="5"/>
        <v>0</v>
      </c>
      <c r="J19" s="33">
        <f t="shared" si="5"/>
        <v>0</v>
      </c>
      <c r="K19" s="33">
        <f t="shared" si="5"/>
        <v>0</v>
      </c>
      <c r="L19" s="33">
        <f t="shared" si="5"/>
        <v>0</v>
      </c>
      <c r="M19" s="33">
        <f t="shared" si="5"/>
        <v>0</v>
      </c>
      <c r="N19" s="22">
        <f t="shared" si="2"/>
        <v>0</v>
      </c>
      <c r="O19" s="39"/>
    </row>
    <row r="20" spans="1:19" ht="24" customHeight="1" x14ac:dyDescent="0.25">
      <c r="A20" s="5" t="s">
        <v>4</v>
      </c>
      <c r="B20" s="9">
        <v>300</v>
      </c>
      <c r="C20" s="9">
        <v>300</v>
      </c>
      <c r="D20" s="9">
        <v>300</v>
      </c>
      <c r="E20" s="9">
        <v>300</v>
      </c>
      <c r="F20" s="9">
        <v>300</v>
      </c>
      <c r="G20" s="9">
        <v>300</v>
      </c>
      <c r="H20" s="9">
        <v>300</v>
      </c>
      <c r="I20" s="9">
        <v>300</v>
      </c>
      <c r="J20" s="9">
        <v>300</v>
      </c>
      <c r="K20" s="9">
        <v>300</v>
      </c>
      <c r="L20" s="9">
        <v>300</v>
      </c>
      <c r="M20" s="9">
        <v>300</v>
      </c>
      <c r="N20" s="22">
        <f t="shared" si="2"/>
        <v>3600</v>
      </c>
    </row>
    <row r="21" spans="1:19" ht="24" customHeight="1" x14ac:dyDescent="0.25">
      <c r="A21" s="5" t="s">
        <v>5</v>
      </c>
      <c r="B21" s="9">
        <v>3000</v>
      </c>
      <c r="C21" s="9">
        <v>3000</v>
      </c>
      <c r="D21" s="9">
        <v>3000</v>
      </c>
      <c r="E21" s="9">
        <v>3000</v>
      </c>
      <c r="F21" s="9">
        <v>3000</v>
      </c>
      <c r="G21" s="9">
        <v>3000</v>
      </c>
      <c r="H21" s="9">
        <v>3000</v>
      </c>
      <c r="I21" s="9">
        <v>3000</v>
      </c>
      <c r="J21" s="9">
        <v>3000</v>
      </c>
      <c r="K21" s="9">
        <v>3000</v>
      </c>
      <c r="L21" s="9">
        <v>3000</v>
      </c>
      <c r="M21" s="9">
        <v>3000</v>
      </c>
      <c r="N21" s="22">
        <f t="shared" si="2"/>
        <v>36000</v>
      </c>
    </row>
    <row r="22" spans="1:19" ht="24" customHeight="1" x14ac:dyDescent="0.25">
      <c r="A22" s="5" t="s">
        <v>6</v>
      </c>
      <c r="B22" s="9">
        <v>2000</v>
      </c>
      <c r="C22" s="9">
        <v>2000</v>
      </c>
      <c r="D22" s="9">
        <v>2000</v>
      </c>
      <c r="E22" s="9">
        <v>2000</v>
      </c>
      <c r="F22" s="9">
        <v>2000</v>
      </c>
      <c r="G22" s="9">
        <v>2000</v>
      </c>
      <c r="H22" s="9">
        <v>2000</v>
      </c>
      <c r="I22" s="9">
        <v>2000</v>
      </c>
      <c r="J22" s="9">
        <v>2000</v>
      </c>
      <c r="K22" s="9">
        <v>2000</v>
      </c>
      <c r="L22" s="9">
        <v>2000</v>
      </c>
      <c r="M22" s="9">
        <v>2000</v>
      </c>
      <c r="N22" s="22">
        <f t="shared" si="2"/>
        <v>24000</v>
      </c>
    </row>
    <row r="23" spans="1:19" ht="24" customHeight="1" x14ac:dyDescent="0.25">
      <c r="A23" s="5" t="s">
        <v>7</v>
      </c>
      <c r="B23" s="9">
        <v>1000</v>
      </c>
      <c r="C23" s="9">
        <v>1000</v>
      </c>
      <c r="D23" s="9">
        <v>1000</v>
      </c>
      <c r="E23" s="9">
        <v>1000</v>
      </c>
      <c r="F23" s="9">
        <v>1000</v>
      </c>
      <c r="G23" s="9">
        <v>1000</v>
      </c>
      <c r="H23" s="9">
        <v>1000</v>
      </c>
      <c r="I23" s="9">
        <v>1000</v>
      </c>
      <c r="J23" s="9">
        <v>1000</v>
      </c>
      <c r="K23" s="9">
        <v>1000</v>
      </c>
      <c r="L23" s="9">
        <v>1000</v>
      </c>
      <c r="M23" s="9">
        <v>1000</v>
      </c>
      <c r="N23" s="22">
        <f t="shared" si="2"/>
        <v>12000</v>
      </c>
    </row>
    <row r="24" spans="1:19" ht="24" customHeight="1" x14ac:dyDescent="0.25">
      <c r="A24" s="5" t="s">
        <v>8</v>
      </c>
      <c r="C24" s="9"/>
      <c r="E24" s="9"/>
      <c r="F24" s="9"/>
      <c r="G24" s="9"/>
      <c r="H24" s="9"/>
      <c r="I24" s="9"/>
      <c r="J24" s="9"/>
      <c r="K24" s="9"/>
      <c r="L24" s="9"/>
      <c r="M24" s="9"/>
      <c r="N24" s="22">
        <f t="shared" si="2"/>
        <v>0</v>
      </c>
    </row>
    <row r="25" spans="1:19" ht="24" customHeight="1" x14ac:dyDescent="0.25">
      <c r="A25" s="5" t="s">
        <v>9</v>
      </c>
      <c r="B25" s="9">
        <v>250</v>
      </c>
      <c r="C25" s="9">
        <v>250</v>
      </c>
      <c r="D25" s="9">
        <v>250</v>
      </c>
      <c r="E25" s="9">
        <v>250</v>
      </c>
      <c r="F25" s="9">
        <v>250</v>
      </c>
      <c r="G25" s="9">
        <v>250</v>
      </c>
      <c r="H25" s="9">
        <v>250</v>
      </c>
      <c r="I25" s="9">
        <v>250</v>
      </c>
      <c r="J25" s="9">
        <v>250</v>
      </c>
      <c r="K25" s="9">
        <v>250</v>
      </c>
      <c r="L25" s="9">
        <v>250</v>
      </c>
      <c r="M25" s="9">
        <v>250</v>
      </c>
      <c r="N25" s="22">
        <f t="shared" si="2"/>
        <v>3000</v>
      </c>
    </row>
    <row r="26" spans="1:19" ht="24" customHeight="1" x14ac:dyDescent="0.25">
      <c r="A26" s="5" t="s">
        <v>10</v>
      </c>
      <c r="B26" s="9">
        <v>5000</v>
      </c>
      <c r="C26" s="9">
        <v>5000</v>
      </c>
      <c r="D26" s="9">
        <v>5000</v>
      </c>
      <c r="E26" s="9">
        <v>5000</v>
      </c>
      <c r="F26" s="9">
        <v>5000</v>
      </c>
      <c r="G26" s="9">
        <v>5000</v>
      </c>
      <c r="H26" s="9">
        <v>5000</v>
      </c>
      <c r="I26" s="9">
        <v>5000</v>
      </c>
      <c r="J26" s="9">
        <v>5000</v>
      </c>
      <c r="K26" s="9">
        <v>5000</v>
      </c>
      <c r="L26" s="9">
        <v>5000</v>
      </c>
      <c r="M26" s="9">
        <v>5000</v>
      </c>
      <c r="N26" s="22">
        <f t="shared" si="2"/>
        <v>60000</v>
      </c>
    </row>
    <row r="27" spans="1:19" ht="24" customHeight="1" x14ac:dyDescent="0.25">
      <c r="A27" s="5" t="s">
        <v>11</v>
      </c>
      <c r="B27" s="9">
        <v>1000</v>
      </c>
      <c r="C27" s="9">
        <v>3000</v>
      </c>
      <c r="D27" s="9">
        <v>3000</v>
      </c>
      <c r="E27" s="9">
        <v>3000</v>
      </c>
      <c r="F27" s="9">
        <v>10000</v>
      </c>
      <c r="G27" s="9">
        <v>3000</v>
      </c>
      <c r="H27" s="9">
        <v>3000</v>
      </c>
      <c r="I27" s="9">
        <v>3000</v>
      </c>
      <c r="J27" s="9">
        <v>3000</v>
      </c>
      <c r="K27" s="9">
        <v>3000</v>
      </c>
      <c r="L27" s="9">
        <v>3000</v>
      </c>
      <c r="M27" s="9">
        <v>3000</v>
      </c>
      <c r="N27" s="22">
        <f t="shared" si="2"/>
        <v>41000</v>
      </c>
    </row>
    <row r="28" spans="1:19" ht="24" customHeight="1" x14ac:dyDescent="0.25">
      <c r="A28" s="5" t="s">
        <v>37</v>
      </c>
      <c r="B28" s="9">
        <v>1000</v>
      </c>
      <c r="C28" s="9">
        <v>1000</v>
      </c>
      <c r="D28" s="9">
        <v>1000</v>
      </c>
      <c r="E28" s="9">
        <v>1000</v>
      </c>
      <c r="F28" s="9">
        <v>1000</v>
      </c>
      <c r="G28" s="9">
        <v>1000</v>
      </c>
      <c r="H28" s="9">
        <v>1000</v>
      </c>
      <c r="I28" s="9">
        <v>1000</v>
      </c>
      <c r="J28" s="9">
        <v>1000</v>
      </c>
      <c r="K28" s="9">
        <v>1000</v>
      </c>
      <c r="L28" s="9">
        <v>1000</v>
      </c>
      <c r="M28" s="9">
        <v>1000</v>
      </c>
      <c r="N28" s="22"/>
    </row>
    <row r="29" spans="1:19" ht="24" customHeight="1" x14ac:dyDescent="0.25">
      <c r="A29" s="5" t="s">
        <v>15</v>
      </c>
      <c r="N29" s="22">
        <f t="shared" si="2"/>
        <v>0</v>
      </c>
    </row>
    <row r="30" spans="1:19" ht="24" customHeight="1" x14ac:dyDescent="0.25">
      <c r="A30" s="23" t="s">
        <v>12</v>
      </c>
      <c r="B30" s="24">
        <f t="shared" ref="B30:N30" si="6">SUM(B15:B29)</f>
        <v>20050</v>
      </c>
      <c r="C30" s="24">
        <f t="shared" si="6"/>
        <v>15550</v>
      </c>
      <c r="D30" s="24">
        <f t="shared" si="6"/>
        <v>15550</v>
      </c>
      <c r="E30" s="24">
        <f t="shared" si="6"/>
        <v>15550</v>
      </c>
      <c r="F30" s="24">
        <f t="shared" si="6"/>
        <v>22550</v>
      </c>
      <c r="G30" s="24">
        <f t="shared" si="6"/>
        <v>15550</v>
      </c>
      <c r="H30" s="24">
        <f t="shared" si="6"/>
        <v>15550</v>
      </c>
      <c r="I30" s="24">
        <f t="shared" si="6"/>
        <v>15550</v>
      </c>
      <c r="J30" s="24">
        <f t="shared" si="6"/>
        <v>15550</v>
      </c>
      <c r="K30" s="24">
        <f t="shared" si="6"/>
        <v>15550</v>
      </c>
      <c r="L30" s="24">
        <f t="shared" si="6"/>
        <v>15550</v>
      </c>
      <c r="M30" s="24">
        <f t="shared" si="6"/>
        <v>15550</v>
      </c>
      <c r="N30" s="22">
        <f t="shared" si="6"/>
        <v>186100</v>
      </c>
    </row>
    <row r="31" spans="1:19" ht="24" customHeight="1" thickBot="1" x14ac:dyDescent="0.3"/>
    <row r="32" spans="1:19" ht="63" customHeight="1" thickBot="1" x14ac:dyDescent="0.3">
      <c r="A32" s="25" t="s">
        <v>38</v>
      </c>
      <c r="B32" s="26">
        <f t="shared" ref="B32:M32" si="7">B11-B30</f>
        <v>9950</v>
      </c>
      <c r="C32" s="26">
        <f t="shared" si="7"/>
        <v>-9550</v>
      </c>
      <c r="D32" s="26">
        <f t="shared" si="7"/>
        <v>4450</v>
      </c>
      <c r="E32" s="26">
        <f t="shared" si="7"/>
        <v>19450</v>
      </c>
      <c r="F32" s="26">
        <f t="shared" si="7"/>
        <v>22450</v>
      </c>
      <c r="G32" s="26">
        <f t="shared" si="7"/>
        <v>29450</v>
      </c>
      <c r="H32" s="26">
        <f t="shared" si="7"/>
        <v>-10550</v>
      </c>
      <c r="I32" s="26">
        <f t="shared" si="7"/>
        <v>54450</v>
      </c>
      <c r="J32" s="26">
        <f t="shared" si="7"/>
        <v>64450</v>
      </c>
      <c r="K32" s="26">
        <f t="shared" si="7"/>
        <v>64450</v>
      </c>
      <c r="L32" s="26">
        <f t="shared" si="7"/>
        <v>64450</v>
      </c>
      <c r="M32" s="27">
        <f t="shared" si="7"/>
        <v>64450</v>
      </c>
      <c r="N32" s="28"/>
      <c r="O32" s="38" t="s">
        <v>49</v>
      </c>
      <c r="P32" s="38"/>
      <c r="Q32" s="38"/>
      <c r="R32" s="38"/>
      <c r="S32" s="38"/>
    </row>
    <row r="33" spans="1:19" ht="24" customHeight="1" thickBot="1" x14ac:dyDescent="0.3">
      <c r="A33" s="29"/>
      <c r="B33" s="30"/>
      <c r="C33" s="29"/>
    </row>
    <row r="34" spans="1:19" ht="86" customHeight="1" thickBot="1" x14ac:dyDescent="0.3">
      <c r="A34" s="25" t="s">
        <v>39</v>
      </c>
      <c r="B34" s="31">
        <f>B32</f>
        <v>9950</v>
      </c>
      <c r="C34" s="31">
        <f>B34+C32</f>
        <v>400</v>
      </c>
      <c r="D34" s="31">
        <f>C34+D32</f>
        <v>4850</v>
      </c>
      <c r="E34" s="31">
        <f>D34+E32</f>
        <v>24300</v>
      </c>
      <c r="F34" s="31">
        <f t="shared" ref="F34:L34" si="8">E34+F32</f>
        <v>46750</v>
      </c>
      <c r="G34" s="31">
        <f t="shared" si="8"/>
        <v>76200</v>
      </c>
      <c r="H34" s="31">
        <f t="shared" si="8"/>
        <v>65650</v>
      </c>
      <c r="I34" s="31">
        <f t="shared" si="8"/>
        <v>120100</v>
      </c>
      <c r="J34" s="31">
        <f t="shared" si="8"/>
        <v>184550</v>
      </c>
      <c r="K34" s="31">
        <f>J34+K32</f>
        <v>249000</v>
      </c>
      <c r="L34" s="31">
        <f t="shared" si="8"/>
        <v>313450</v>
      </c>
      <c r="M34" s="31">
        <f>L34+M32</f>
        <v>377900</v>
      </c>
      <c r="N34" s="32">
        <f>N11-N30</f>
        <v>389900</v>
      </c>
      <c r="O34" s="40" t="s">
        <v>50</v>
      </c>
      <c r="P34" s="38"/>
      <c r="Q34" s="38"/>
      <c r="R34" s="38"/>
      <c r="S34" s="38"/>
    </row>
  </sheetData>
  <mergeCells count="4">
    <mergeCell ref="O4:O9"/>
    <mergeCell ref="O32:S32"/>
    <mergeCell ref="O16:O19"/>
    <mergeCell ref="O34:S34"/>
  </mergeCells>
  <phoneticPr fontId="4" type="noConversion"/>
  <conditionalFormatting sqref="B32:M34">
    <cfRule type="cellIs" dxfId="3" priority="1" operator="lessThan">
      <formula>0</formula>
    </cfRule>
  </conditionalFormatting>
  <conditionalFormatting sqref="N32:N34">
    <cfRule type="expression" dxfId="2" priority="3">
      <formula>"$B$32&lt;0"</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2274-EE23-1745-982F-B8E4FE505051}">
  <dimension ref="A1:W32"/>
  <sheetViews>
    <sheetView tabSelected="1" zoomScale="75" zoomScaleNormal="100" workbookViewId="0">
      <selection activeCell="D42" sqref="D42"/>
    </sheetView>
  </sheetViews>
  <sheetFormatPr baseColWidth="10" defaultColWidth="11" defaultRowHeight="19" x14ac:dyDescent="0.25"/>
  <cols>
    <col min="1" max="1" width="38.1640625" style="5" customWidth="1"/>
    <col min="2" max="2" width="20.1640625" style="9" customWidth="1"/>
    <col min="3" max="3" width="20.1640625" style="5" customWidth="1"/>
    <col min="4" max="4" width="20.1640625" style="9" customWidth="1"/>
    <col min="5" max="13" width="20.1640625" style="5" customWidth="1"/>
    <col min="14" max="14" width="30.6640625" style="5" customWidth="1"/>
    <col min="15" max="15" width="53.33203125" style="5" customWidth="1"/>
    <col min="16" max="16384" width="11" style="5"/>
  </cols>
  <sheetData>
    <row r="1" spans="1:23" s="2" customFormat="1" ht="33" customHeight="1" x14ac:dyDescent="0.3">
      <c r="A1" s="1" t="s">
        <v>44</v>
      </c>
      <c r="B1" s="1"/>
      <c r="C1" s="1"/>
      <c r="D1" s="1"/>
      <c r="E1" s="1"/>
      <c r="F1" s="1"/>
      <c r="G1" s="1"/>
      <c r="H1" s="1"/>
      <c r="I1" s="1"/>
      <c r="J1" s="1"/>
      <c r="K1" s="1"/>
      <c r="L1" s="1"/>
      <c r="M1" s="1"/>
      <c r="N1" s="1"/>
    </row>
    <row r="2" spans="1:23" ht="24" customHeight="1" x14ac:dyDescent="0.25">
      <c r="A2" s="3" t="s">
        <v>19</v>
      </c>
      <c r="B2" s="3"/>
      <c r="C2" s="3"/>
      <c r="D2" s="3"/>
      <c r="E2" s="3"/>
      <c r="F2" s="3"/>
      <c r="G2" s="3"/>
      <c r="H2" s="3"/>
      <c r="I2" s="3"/>
      <c r="J2" s="3"/>
      <c r="K2" s="3"/>
      <c r="L2" s="3"/>
      <c r="M2" s="3"/>
      <c r="N2" s="4">
        <v>2025</v>
      </c>
    </row>
    <row r="3" spans="1:23" ht="24" customHeight="1" x14ac:dyDescent="0.25">
      <c r="A3" s="6" t="s">
        <v>13</v>
      </c>
      <c r="B3" s="7" t="s">
        <v>20</v>
      </c>
      <c r="C3" s="6" t="s">
        <v>21</v>
      </c>
      <c r="D3" s="7" t="s">
        <v>22</v>
      </c>
      <c r="E3" s="7" t="s">
        <v>23</v>
      </c>
      <c r="F3" s="6" t="s">
        <v>24</v>
      </c>
      <c r="G3" s="7" t="s">
        <v>25</v>
      </c>
      <c r="H3" s="7" t="s">
        <v>26</v>
      </c>
      <c r="I3" s="6" t="s">
        <v>27</v>
      </c>
      <c r="J3" s="7" t="s">
        <v>28</v>
      </c>
      <c r="K3" s="7" t="s">
        <v>29</v>
      </c>
      <c r="L3" s="6" t="s">
        <v>30</v>
      </c>
      <c r="M3" s="7" t="s">
        <v>31</v>
      </c>
      <c r="N3" s="4" t="s">
        <v>32</v>
      </c>
      <c r="O3" s="8"/>
      <c r="P3" s="8"/>
      <c r="Q3" s="8"/>
      <c r="T3" s="8"/>
      <c r="U3" s="8"/>
      <c r="V3" s="8"/>
      <c r="W3" s="8"/>
    </row>
    <row r="4" spans="1:23" s="12" customFormat="1" ht="24" customHeight="1" x14ac:dyDescent="0.25">
      <c r="A4" s="5" t="s">
        <v>0</v>
      </c>
      <c r="B4" s="9">
        <v>10000</v>
      </c>
      <c r="C4" s="9">
        <v>10000</v>
      </c>
      <c r="D4" s="9">
        <v>10000</v>
      </c>
      <c r="E4" s="9">
        <v>20000</v>
      </c>
      <c r="F4" s="9">
        <v>20000</v>
      </c>
      <c r="G4" s="9">
        <v>20000</v>
      </c>
      <c r="H4" s="9">
        <v>0</v>
      </c>
      <c r="I4" s="9">
        <v>20000</v>
      </c>
      <c r="J4" s="9">
        <v>20000</v>
      </c>
      <c r="K4" s="9">
        <v>20000</v>
      </c>
      <c r="L4" s="9">
        <v>20000</v>
      </c>
      <c r="M4" s="9">
        <v>20000</v>
      </c>
      <c r="N4" s="10">
        <f t="shared" ref="N4:N9" si="0">SUM(B4:M4)</f>
        <v>190000</v>
      </c>
      <c r="O4" s="37" t="s">
        <v>47</v>
      </c>
      <c r="P4" s="8"/>
      <c r="Q4" s="8"/>
      <c r="S4" s="8"/>
      <c r="T4" s="8"/>
      <c r="U4" s="8"/>
      <c r="V4" s="8"/>
      <c r="W4" s="8"/>
    </row>
    <row r="5" spans="1:23" s="12" customFormat="1" ht="24" customHeight="1" x14ac:dyDescent="0.25">
      <c r="A5" s="5" t="s">
        <v>1</v>
      </c>
      <c r="B5" s="9">
        <v>30000</v>
      </c>
      <c r="C5" s="9">
        <v>30000</v>
      </c>
      <c r="D5" s="9">
        <v>30000</v>
      </c>
      <c r="E5" s="9">
        <v>40000</v>
      </c>
      <c r="F5" s="9">
        <v>40000</v>
      </c>
      <c r="G5" s="9">
        <v>40000</v>
      </c>
      <c r="H5" s="9">
        <v>0</v>
      </c>
      <c r="I5" s="9">
        <v>40000</v>
      </c>
      <c r="J5" s="9">
        <v>40000</v>
      </c>
      <c r="K5" s="9">
        <v>40000</v>
      </c>
      <c r="L5" s="9">
        <v>40000</v>
      </c>
      <c r="M5" s="9">
        <v>40000</v>
      </c>
      <c r="N5" s="10">
        <f t="shared" si="0"/>
        <v>410000</v>
      </c>
      <c r="O5" s="37"/>
      <c r="P5" s="8"/>
      <c r="Q5" s="8"/>
      <c r="S5" s="8"/>
      <c r="T5" s="8"/>
      <c r="U5" s="8"/>
      <c r="V5" s="8"/>
      <c r="W5" s="8"/>
    </row>
    <row r="6" spans="1:23" s="12" customFormat="1" ht="24" customHeight="1" x14ac:dyDescent="0.25">
      <c r="A6" s="5" t="s">
        <v>2</v>
      </c>
      <c r="B6" s="9">
        <f>40000</f>
        <v>40000</v>
      </c>
      <c r="C6" s="9">
        <f>40000</f>
        <v>40000</v>
      </c>
      <c r="D6" s="9">
        <f>40000</f>
        <v>40000</v>
      </c>
      <c r="E6" s="9">
        <v>50000</v>
      </c>
      <c r="F6" s="9">
        <v>50000</v>
      </c>
      <c r="G6" s="9">
        <v>50000</v>
      </c>
      <c r="H6" s="9">
        <v>0</v>
      </c>
      <c r="I6" s="9">
        <v>50000</v>
      </c>
      <c r="J6" s="9">
        <v>50000</v>
      </c>
      <c r="K6" s="9">
        <v>50000</v>
      </c>
      <c r="L6" s="9">
        <v>50000</v>
      </c>
      <c r="M6" s="9">
        <v>50000</v>
      </c>
      <c r="N6" s="10">
        <f t="shared" si="0"/>
        <v>520000</v>
      </c>
      <c r="O6" s="37"/>
      <c r="P6" s="8"/>
      <c r="Q6" s="8"/>
      <c r="S6" s="8"/>
      <c r="T6" s="8"/>
      <c r="U6" s="8"/>
      <c r="V6" s="8"/>
      <c r="W6" s="8"/>
    </row>
    <row r="7" spans="1:23" s="12" customFormat="1" ht="24" customHeight="1" x14ac:dyDescent="0.25">
      <c r="A7" s="5"/>
      <c r="B7" s="9"/>
      <c r="C7" s="9"/>
      <c r="D7" s="9">
        <v>0</v>
      </c>
      <c r="E7" s="9"/>
      <c r="F7" s="9"/>
      <c r="G7" s="9">
        <v>0</v>
      </c>
      <c r="H7" s="9"/>
      <c r="I7" s="9"/>
      <c r="J7" s="9">
        <v>0</v>
      </c>
      <c r="K7" s="9"/>
      <c r="L7" s="9"/>
      <c r="M7" s="9">
        <v>0</v>
      </c>
      <c r="N7" s="10">
        <f t="shared" si="0"/>
        <v>0</v>
      </c>
      <c r="O7" s="37"/>
      <c r="P7" s="8"/>
      <c r="Q7" s="8"/>
      <c r="S7" s="8"/>
      <c r="T7" s="8"/>
      <c r="U7" s="8"/>
      <c r="V7" s="8"/>
      <c r="W7" s="8"/>
    </row>
    <row r="8" spans="1:23" s="12" customFormat="1" ht="24" customHeight="1" x14ac:dyDescent="0.25">
      <c r="A8" s="6" t="s">
        <v>42</v>
      </c>
      <c r="B8" s="13"/>
      <c r="C8" s="13"/>
      <c r="D8" s="13"/>
      <c r="E8" s="13"/>
      <c r="F8" s="13"/>
      <c r="G8" s="13"/>
      <c r="H8" s="13"/>
      <c r="I8" s="13"/>
      <c r="J8" s="13"/>
      <c r="K8" s="13"/>
      <c r="L8" s="13"/>
      <c r="M8" s="13"/>
      <c r="N8" s="10"/>
      <c r="O8" s="37"/>
      <c r="P8" s="8"/>
      <c r="Q8" s="8"/>
      <c r="S8" s="8"/>
      <c r="T8" s="8"/>
      <c r="U8" s="8"/>
      <c r="V8" s="8"/>
      <c r="W8" s="8"/>
    </row>
    <row r="9" spans="1:23" s="12" customFormat="1" ht="24" customHeight="1" x14ac:dyDescent="0.25">
      <c r="A9" s="5" t="s">
        <v>43</v>
      </c>
      <c r="B9" s="9">
        <f>'Driftsår 1 (valgfritt)'!N34*0.78</f>
        <v>304122</v>
      </c>
      <c r="C9" s="35"/>
      <c r="D9" s="35"/>
      <c r="E9" s="35"/>
      <c r="F9" s="35"/>
      <c r="G9" s="35"/>
      <c r="H9" s="35"/>
      <c r="I9" s="35"/>
      <c r="J9" s="35">
        <v>0</v>
      </c>
      <c r="K9" s="35"/>
      <c r="L9" s="35"/>
      <c r="M9" s="35">
        <v>0</v>
      </c>
      <c r="N9" s="10">
        <f t="shared" si="0"/>
        <v>304122</v>
      </c>
      <c r="O9" s="37"/>
      <c r="P9" s="8"/>
      <c r="Q9" s="8"/>
      <c r="S9" s="8"/>
      <c r="T9" s="8"/>
      <c r="U9" s="8"/>
      <c r="V9" s="8"/>
      <c r="W9" s="8"/>
    </row>
    <row r="10" spans="1:23" s="12" customFormat="1" ht="24" customHeight="1" x14ac:dyDescent="0.25">
      <c r="A10" s="3" t="s">
        <v>3</v>
      </c>
      <c r="B10" s="14">
        <f t="shared" ref="B10:M10" si="1">SUM(B4:B9)</f>
        <v>384122</v>
      </c>
      <c r="C10" s="14">
        <f t="shared" si="1"/>
        <v>80000</v>
      </c>
      <c r="D10" s="14">
        <f t="shared" si="1"/>
        <v>80000</v>
      </c>
      <c r="E10" s="14">
        <f t="shared" si="1"/>
        <v>110000</v>
      </c>
      <c r="F10" s="14">
        <f t="shared" si="1"/>
        <v>110000</v>
      </c>
      <c r="G10" s="14">
        <f t="shared" si="1"/>
        <v>110000</v>
      </c>
      <c r="H10" s="14">
        <f t="shared" si="1"/>
        <v>0</v>
      </c>
      <c r="I10" s="14">
        <f t="shared" si="1"/>
        <v>110000</v>
      </c>
      <c r="J10" s="14">
        <f t="shared" si="1"/>
        <v>110000</v>
      </c>
      <c r="K10" s="14">
        <f t="shared" si="1"/>
        <v>110000</v>
      </c>
      <c r="L10" s="14">
        <f t="shared" si="1"/>
        <v>110000</v>
      </c>
      <c r="M10" s="14">
        <f t="shared" si="1"/>
        <v>110000</v>
      </c>
      <c r="N10" s="10">
        <f>SUM(B10:M10)</f>
        <v>1424122</v>
      </c>
      <c r="O10" s="11"/>
    </row>
    <row r="11" spans="1:23" ht="24" customHeight="1" x14ac:dyDescent="0.25">
      <c r="O11" s="12"/>
    </row>
    <row r="12" spans="1:23" ht="24" customHeight="1" x14ac:dyDescent="0.25">
      <c r="A12" s="15" t="s">
        <v>14</v>
      </c>
      <c r="B12" s="15"/>
      <c r="C12" s="15"/>
      <c r="D12" s="15"/>
      <c r="E12" s="15"/>
      <c r="F12" s="15"/>
      <c r="G12" s="15"/>
      <c r="H12" s="15"/>
      <c r="I12" s="15"/>
      <c r="J12" s="15"/>
      <c r="K12" s="15"/>
      <c r="L12" s="15"/>
      <c r="M12" s="15"/>
      <c r="N12" s="16">
        <v>2025</v>
      </c>
    </row>
    <row r="13" spans="1:23" ht="24" customHeight="1" x14ac:dyDescent="0.25">
      <c r="A13" s="17" t="s">
        <v>40</v>
      </c>
      <c r="B13" s="17" t="s">
        <v>20</v>
      </c>
      <c r="C13" s="17" t="s">
        <v>21</v>
      </c>
      <c r="D13" s="17" t="s">
        <v>22</v>
      </c>
      <c r="E13" s="18" t="s">
        <v>23</v>
      </c>
      <c r="F13" s="18" t="s">
        <v>24</v>
      </c>
      <c r="G13" s="18" t="s">
        <v>25</v>
      </c>
      <c r="H13" s="18" t="s">
        <v>26</v>
      </c>
      <c r="I13" s="18" t="s">
        <v>27</v>
      </c>
      <c r="J13" s="18" t="s">
        <v>28</v>
      </c>
      <c r="K13" s="18" t="s">
        <v>29</v>
      </c>
      <c r="L13" s="18" t="s">
        <v>30</v>
      </c>
      <c r="M13" s="18" t="s">
        <v>31</v>
      </c>
      <c r="N13" s="19" t="s">
        <v>32</v>
      </c>
    </row>
    <row r="14" spans="1:23" ht="44" customHeight="1" x14ac:dyDescent="0.25">
      <c r="A14" s="20" t="s">
        <v>46</v>
      </c>
      <c r="B14" s="21">
        <v>58000</v>
      </c>
      <c r="C14" s="21">
        <v>58000</v>
      </c>
      <c r="D14" s="21">
        <v>58000</v>
      </c>
      <c r="E14" s="21">
        <v>58000</v>
      </c>
      <c r="F14" s="21">
        <v>58000</v>
      </c>
      <c r="G14" s="21">
        <v>58000</v>
      </c>
      <c r="H14" s="21">
        <v>58000</v>
      </c>
      <c r="I14" s="21">
        <v>58000</v>
      </c>
      <c r="J14" s="21">
        <v>58000</v>
      </c>
      <c r="K14" s="21">
        <v>58000</v>
      </c>
      <c r="L14" s="21">
        <v>58000</v>
      </c>
      <c r="M14" s="21">
        <v>58000</v>
      </c>
      <c r="N14" s="22">
        <f t="shared" ref="N14:N26" si="2">SUM(B14:M14)</f>
        <v>696000</v>
      </c>
    </row>
    <row r="15" spans="1:23" ht="24" customHeight="1" x14ac:dyDescent="0.25">
      <c r="A15" s="20" t="s">
        <v>18</v>
      </c>
      <c r="B15" s="33">
        <f>B14*0.141</f>
        <v>8177.9999999999991</v>
      </c>
      <c r="C15" s="33">
        <f t="shared" ref="C15:M15" si="3">C14*0.141</f>
        <v>8177.9999999999991</v>
      </c>
      <c r="D15" s="33">
        <f t="shared" si="3"/>
        <v>8177.9999999999991</v>
      </c>
      <c r="E15" s="33">
        <f t="shared" si="3"/>
        <v>8177.9999999999991</v>
      </c>
      <c r="F15" s="33">
        <f t="shared" si="3"/>
        <v>8177.9999999999991</v>
      </c>
      <c r="G15" s="33">
        <f t="shared" si="3"/>
        <v>8177.9999999999991</v>
      </c>
      <c r="H15" s="33">
        <f t="shared" si="3"/>
        <v>8177.9999999999991</v>
      </c>
      <c r="I15" s="33">
        <f t="shared" si="3"/>
        <v>8177.9999999999991</v>
      </c>
      <c r="J15" s="33">
        <f t="shared" si="3"/>
        <v>8177.9999999999991</v>
      </c>
      <c r="K15" s="33">
        <f t="shared" si="3"/>
        <v>8177.9999999999991</v>
      </c>
      <c r="L15" s="33">
        <f t="shared" si="3"/>
        <v>8177.9999999999991</v>
      </c>
      <c r="M15" s="33">
        <f t="shared" si="3"/>
        <v>8177.9999999999991</v>
      </c>
      <c r="N15" s="22">
        <f t="shared" si="2"/>
        <v>98135.999999999985</v>
      </c>
    </row>
    <row r="16" spans="1:23" ht="24" customHeight="1" x14ac:dyDescent="0.25">
      <c r="A16" s="20" t="s">
        <v>16</v>
      </c>
      <c r="B16" s="33">
        <f>B14*0.102</f>
        <v>5916</v>
      </c>
      <c r="C16" s="33">
        <f t="shared" ref="C16:M16" si="4">C14*0.102</f>
        <v>5916</v>
      </c>
      <c r="D16" s="33">
        <f t="shared" si="4"/>
        <v>5916</v>
      </c>
      <c r="E16" s="33">
        <f t="shared" si="4"/>
        <v>5916</v>
      </c>
      <c r="F16" s="33">
        <f t="shared" si="4"/>
        <v>5916</v>
      </c>
      <c r="G16" s="33">
        <f t="shared" si="4"/>
        <v>5916</v>
      </c>
      <c r="H16" s="33">
        <f t="shared" si="4"/>
        <v>5916</v>
      </c>
      <c r="I16" s="33">
        <f t="shared" si="4"/>
        <v>5916</v>
      </c>
      <c r="J16" s="33">
        <f t="shared" si="4"/>
        <v>5916</v>
      </c>
      <c r="K16" s="33">
        <f t="shared" si="4"/>
        <v>5916</v>
      </c>
      <c r="L16" s="33">
        <f t="shared" si="4"/>
        <v>5916</v>
      </c>
      <c r="M16" s="33">
        <f t="shared" si="4"/>
        <v>5916</v>
      </c>
      <c r="N16" s="22">
        <f t="shared" si="2"/>
        <v>70992</v>
      </c>
      <c r="O16" s="38" t="s">
        <v>48</v>
      </c>
    </row>
    <row r="17" spans="1:19" ht="24" customHeight="1" x14ac:dyDescent="0.25">
      <c r="A17" s="20" t="s">
        <v>17</v>
      </c>
      <c r="B17" s="33">
        <f>B14*0.02</f>
        <v>1160</v>
      </c>
      <c r="C17" s="33">
        <f t="shared" ref="C17:M17" si="5">C14*0.02</f>
        <v>1160</v>
      </c>
      <c r="D17" s="33">
        <f t="shared" si="5"/>
        <v>1160</v>
      </c>
      <c r="E17" s="33">
        <f t="shared" si="5"/>
        <v>1160</v>
      </c>
      <c r="F17" s="33">
        <f t="shared" si="5"/>
        <v>1160</v>
      </c>
      <c r="G17" s="33">
        <f t="shared" si="5"/>
        <v>1160</v>
      </c>
      <c r="H17" s="33">
        <f t="shared" si="5"/>
        <v>1160</v>
      </c>
      <c r="I17" s="33">
        <f t="shared" si="5"/>
        <v>1160</v>
      </c>
      <c r="J17" s="33">
        <f t="shared" si="5"/>
        <v>1160</v>
      </c>
      <c r="K17" s="33">
        <f t="shared" si="5"/>
        <v>1160</v>
      </c>
      <c r="L17" s="33">
        <f t="shared" si="5"/>
        <v>1160</v>
      </c>
      <c r="M17" s="33">
        <f t="shared" si="5"/>
        <v>1160</v>
      </c>
      <c r="N17" s="22">
        <f t="shared" si="2"/>
        <v>13920</v>
      </c>
      <c r="O17" s="39"/>
    </row>
    <row r="18" spans="1:19" ht="24" customHeight="1" x14ac:dyDescent="0.25">
      <c r="A18" s="5" t="s">
        <v>4</v>
      </c>
      <c r="B18" s="9">
        <v>300</v>
      </c>
      <c r="C18" s="9">
        <v>300</v>
      </c>
      <c r="D18" s="9">
        <v>300</v>
      </c>
      <c r="E18" s="9">
        <v>300</v>
      </c>
      <c r="F18" s="9">
        <v>300</v>
      </c>
      <c r="G18" s="9">
        <v>300</v>
      </c>
      <c r="H18" s="9">
        <v>300</v>
      </c>
      <c r="I18" s="9">
        <v>300</v>
      </c>
      <c r="J18" s="9">
        <v>300</v>
      </c>
      <c r="K18" s="9">
        <v>300</v>
      </c>
      <c r="L18" s="9">
        <v>300</v>
      </c>
      <c r="M18" s="9">
        <v>300</v>
      </c>
      <c r="N18" s="22">
        <f t="shared" si="2"/>
        <v>3600</v>
      </c>
      <c r="O18" s="39"/>
    </row>
    <row r="19" spans="1:19" ht="24" customHeight="1" x14ac:dyDescent="0.25">
      <c r="A19" s="5" t="s">
        <v>5</v>
      </c>
      <c r="B19" s="9">
        <v>7000</v>
      </c>
      <c r="C19" s="9">
        <v>7000</v>
      </c>
      <c r="D19" s="9">
        <v>7000</v>
      </c>
      <c r="E19" s="9">
        <v>7000</v>
      </c>
      <c r="F19" s="9">
        <v>7000</v>
      </c>
      <c r="G19" s="9">
        <v>7000</v>
      </c>
      <c r="H19" s="9">
        <v>7000</v>
      </c>
      <c r="I19" s="9">
        <v>7000</v>
      </c>
      <c r="J19" s="9">
        <v>7000</v>
      </c>
      <c r="K19" s="9">
        <v>7000</v>
      </c>
      <c r="L19" s="9">
        <v>7000</v>
      </c>
      <c r="M19" s="9">
        <v>7000</v>
      </c>
      <c r="N19" s="22">
        <f t="shared" si="2"/>
        <v>84000</v>
      </c>
      <c r="O19" s="39"/>
    </row>
    <row r="20" spans="1:19" ht="24" customHeight="1" x14ac:dyDescent="0.25">
      <c r="A20" s="5" t="s">
        <v>6</v>
      </c>
      <c r="B20" s="9">
        <v>2000</v>
      </c>
      <c r="C20" s="9">
        <v>2000</v>
      </c>
      <c r="D20" s="9">
        <v>2000</v>
      </c>
      <c r="E20" s="9">
        <v>2000</v>
      </c>
      <c r="F20" s="9">
        <v>2000</v>
      </c>
      <c r="G20" s="9">
        <v>2000</v>
      </c>
      <c r="H20" s="9">
        <v>2000</v>
      </c>
      <c r="I20" s="9">
        <v>2000</v>
      </c>
      <c r="J20" s="9">
        <v>2000</v>
      </c>
      <c r="K20" s="9">
        <v>2000</v>
      </c>
      <c r="L20" s="9">
        <v>2000</v>
      </c>
      <c r="M20" s="9">
        <v>2000</v>
      </c>
      <c r="N20" s="22">
        <f t="shared" si="2"/>
        <v>24000</v>
      </c>
    </row>
    <row r="21" spans="1:19" ht="24" customHeight="1" x14ac:dyDescent="0.25">
      <c r="A21" s="5" t="s">
        <v>7</v>
      </c>
      <c r="B21" s="9">
        <v>1000</v>
      </c>
      <c r="C21" s="9">
        <v>1000</v>
      </c>
      <c r="D21" s="9">
        <v>1000</v>
      </c>
      <c r="E21" s="9">
        <v>1000</v>
      </c>
      <c r="F21" s="9">
        <v>1000</v>
      </c>
      <c r="G21" s="9">
        <v>1000</v>
      </c>
      <c r="H21" s="9">
        <v>1000</v>
      </c>
      <c r="I21" s="9">
        <v>1000</v>
      </c>
      <c r="J21" s="9">
        <v>1000</v>
      </c>
      <c r="K21" s="9">
        <v>1000</v>
      </c>
      <c r="L21" s="9">
        <v>1000</v>
      </c>
      <c r="M21" s="9">
        <v>1000</v>
      </c>
      <c r="N21" s="22">
        <f t="shared" si="2"/>
        <v>12000</v>
      </c>
    </row>
    <row r="22" spans="1:19" ht="24" customHeight="1" x14ac:dyDescent="0.25">
      <c r="A22" s="5" t="s">
        <v>8</v>
      </c>
      <c r="C22" s="9"/>
      <c r="E22" s="9"/>
      <c r="F22" s="9"/>
      <c r="G22" s="9"/>
      <c r="H22" s="9"/>
      <c r="I22" s="9"/>
      <c r="J22" s="9"/>
      <c r="K22" s="9"/>
      <c r="L22" s="9"/>
      <c r="M22" s="9"/>
      <c r="N22" s="22">
        <f t="shared" si="2"/>
        <v>0</v>
      </c>
    </row>
    <row r="23" spans="1:19" ht="24" customHeight="1" x14ac:dyDescent="0.25">
      <c r="A23" s="5" t="s">
        <v>9</v>
      </c>
      <c r="B23" s="9">
        <v>250</v>
      </c>
      <c r="C23" s="9">
        <v>250</v>
      </c>
      <c r="D23" s="9">
        <v>250</v>
      </c>
      <c r="E23" s="9">
        <v>250</v>
      </c>
      <c r="F23" s="9">
        <v>250</v>
      </c>
      <c r="G23" s="9">
        <v>250</v>
      </c>
      <c r="H23" s="9">
        <v>250</v>
      </c>
      <c r="I23" s="9">
        <v>250</v>
      </c>
      <c r="J23" s="9">
        <v>250</v>
      </c>
      <c r="K23" s="9">
        <v>250</v>
      </c>
      <c r="L23" s="9">
        <v>250</v>
      </c>
      <c r="M23" s="9">
        <v>250</v>
      </c>
      <c r="N23" s="22">
        <f t="shared" si="2"/>
        <v>3000</v>
      </c>
    </row>
    <row r="24" spans="1:19" ht="24" customHeight="1" x14ac:dyDescent="0.25">
      <c r="A24" s="5" t="s">
        <v>10</v>
      </c>
      <c r="B24" s="9">
        <v>5000</v>
      </c>
      <c r="C24" s="9">
        <v>5000</v>
      </c>
      <c r="D24" s="9">
        <v>5000</v>
      </c>
      <c r="E24" s="9">
        <v>5000</v>
      </c>
      <c r="F24" s="9">
        <v>5000</v>
      </c>
      <c r="G24" s="9">
        <v>5000</v>
      </c>
      <c r="H24" s="9">
        <v>5000</v>
      </c>
      <c r="I24" s="9">
        <v>5000</v>
      </c>
      <c r="J24" s="9">
        <v>5000</v>
      </c>
      <c r="K24" s="9">
        <v>5000</v>
      </c>
      <c r="L24" s="9">
        <v>5000</v>
      </c>
      <c r="M24" s="9">
        <v>5000</v>
      </c>
      <c r="N24" s="22">
        <f t="shared" si="2"/>
        <v>60000</v>
      </c>
    </row>
    <row r="25" spans="1:19" ht="24" customHeight="1" x14ac:dyDescent="0.25">
      <c r="A25" s="5" t="s">
        <v>11</v>
      </c>
      <c r="B25" s="9">
        <v>3000</v>
      </c>
      <c r="C25" s="9">
        <v>3000</v>
      </c>
      <c r="D25" s="9">
        <v>3000</v>
      </c>
      <c r="E25" s="9">
        <v>3000</v>
      </c>
      <c r="F25" s="9">
        <v>3000</v>
      </c>
      <c r="G25" s="9">
        <v>3000</v>
      </c>
      <c r="H25" s="9">
        <v>3000</v>
      </c>
      <c r="I25" s="9">
        <v>3000</v>
      </c>
      <c r="J25" s="9">
        <v>3000</v>
      </c>
      <c r="K25" s="9">
        <v>3000</v>
      </c>
      <c r="L25" s="9">
        <v>3000</v>
      </c>
      <c r="M25" s="9">
        <v>3000</v>
      </c>
      <c r="N25" s="22">
        <f t="shared" si="2"/>
        <v>36000</v>
      </c>
    </row>
    <row r="26" spans="1:19" ht="24" customHeight="1" x14ac:dyDescent="0.25">
      <c r="A26" s="5" t="s">
        <v>37</v>
      </c>
      <c r="B26" s="9">
        <v>2000</v>
      </c>
      <c r="C26" s="9">
        <v>2000</v>
      </c>
      <c r="D26" s="9">
        <v>2000</v>
      </c>
      <c r="E26" s="9">
        <v>2000</v>
      </c>
      <c r="F26" s="9">
        <v>2000</v>
      </c>
      <c r="G26" s="9">
        <v>2000</v>
      </c>
      <c r="H26" s="9">
        <v>2000</v>
      </c>
      <c r="I26" s="9">
        <v>2000</v>
      </c>
      <c r="J26" s="9">
        <v>2000</v>
      </c>
      <c r="K26" s="9">
        <v>2000</v>
      </c>
      <c r="L26" s="9">
        <v>2000</v>
      </c>
      <c r="M26" s="9">
        <v>2000</v>
      </c>
      <c r="N26" s="22">
        <f t="shared" si="2"/>
        <v>24000</v>
      </c>
    </row>
    <row r="27" spans="1:19" ht="24" customHeight="1" x14ac:dyDescent="0.25">
      <c r="A27" s="5" t="s">
        <v>15</v>
      </c>
      <c r="N27" s="22">
        <f>SUM(B27:M27)</f>
        <v>0</v>
      </c>
    </row>
    <row r="28" spans="1:19" ht="24" customHeight="1" x14ac:dyDescent="0.25">
      <c r="A28" s="23" t="s">
        <v>12</v>
      </c>
      <c r="B28" s="24">
        <f t="shared" ref="B28:N28" si="6">SUM(B14:B27)</f>
        <v>93804</v>
      </c>
      <c r="C28" s="24">
        <f t="shared" si="6"/>
        <v>93804</v>
      </c>
      <c r="D28" s="24">
        <f t="shared" si="6"/>
        <v>93804</v>
      </c>
      <c r="E28" s="24">
        <f t="shared" si="6"/>
        <v>93804</v>
      </c>
      <c r="F28" s="24">
        <f t="shared" si="6"/>
        <v>93804</v>
      </c>
      <c r="G28" s="24">
        <f t="shared" si="6"/>
        <v>93804</v>
      </c>
      <c r="H28" s="24">
        <f t="shared" si="6"/>
        <v>93804</v>
      </c>
      <c r="I28" s="24">
        <f t="shared" si="6"/>
        <v>93804</v>
      </c>
      <c r="J28" s="24">
        <f t="shared" si="6"/>
        <v>93804</v>
      </c>
      <c r="K28" s="24">
        <f t="shared" si="6"/>
        <v>93804</v>
      </c>
      <c r="L28" s="24">
        <f t="shared" si="6"/>
        <v>93804</v>
      </c>
      <c r="M28" s="24">
        <f t="shared" si="6"/>
        <v>93804</v>
      </c>
      <c r="N28" s="22">
        <f t="shared" si="6"/>
        <v>1125648</v>
      </c>
    </row>
    <row r="29" spans="1:19" ht="24" customHeight="1" thickBot="1" x14ac:dyDescent="0.3"/>
    <row r="30" spans="1:19" ht="67" customHeight="1" thickBot="1" x14ac:dyDescent="0.3">
      <c r="A30" s="25" t="s">
        <v>38</v>
      </c>
      <c r="B30" s="26">
        <f t="shared" ref="B30:M30" si="7">B10-B28</f>
        <v>290318</v>
      </c>
      <c r="C30" s="26">
        <f t="shared" si="7"/>
        <v>-13804</v>
      </c>
      <c r="D30" s="26">
        <f t="shared" si="7"/>
        <v>-13804</v>
      </c>
      <c r="E30" s="26">
        <f t="shared" si="7"/>
        <v>16196</v>
      </c>
      <c r="F30" s="26">
        <f t="shared" si="7"/>
        <v>16196</v>
      </c>
      <c r="G30" s="26">
        <f t="shared" si="7"/>
        <v>16196</v>
      </c>
      <c r="H30" s="26">
        <f t="shared" si="7"/>
        <v>-93804</v>
      </c>
      <c r="I30" s="26">
        <f t="shared" si="7"/>
        <v>16196</v>
      </c>
      <c r="J30" s="26">
        <f t="shared" si="7"/>
        <v>16196</v>
      </c>
      <c r="K30" s="26">
        <f t="shared" si="7"/>
        <v>16196</v>
      </c>
      <c r="L30" s="26">
        <f t="shared" si="7"/>
        <v>16196</v>
      </c>
      <c r="M30" s="27">
        <f t="shared" si="7"/>
        <v>16196</v>
      </c>
      <c r="N30" s="28"/>
      <c r="O30" s="38" t="s">
        <v>49</v>
      </c>
      <c r="P30" s="38"/>
      <c r="Q30" s="38"/>
      <c r="R30" s="38"/>
      <c r="S30" s="38"/>
    </row>
    <row r="31" spans="1:19" ht="24" customHeight="1" thickBot="1" x14ac:dyDescent="0.3">
      <c r="A31" s="29"/>
      <c r="B31" s="30"/>
      <c r="C31" s="29"/>
    </row>
    <row r="32" spans="1:19" ht="87" customHeight="1" thickBot="1" x14ac:dyDescent="0.3">
      <c r="A32" s="25" t="s">
        <v>39</v>
      </c>
      <c r="B32" s="31">
        <f>B30</f>
        <v>290318</v>
      </c>
      <c r="C32" s="31">
        <f>B32+C30</f>
        <v>276514</v>
      </c>
      <c r="D32" s="31">
        <f>C32+D30</f>
        <v>262710</v>
      </c>
      <c r="E32" s="31">
        <f>D32+E30</f>
        <v>278906</v>
      </c>
      <c r="F32" s="31">
        <f t="shared" ref="F32:L32" si="8">E32+F30</f>
        <v>295102</v>
      </c>
      <c r="G32" s="31">
        <f t="shared" si="8"/>
        <v>311298</v>
      </c>
      <c r="H32" s="31">
        <f t="shared" si="8"/>
        <v>217494</v>
      </c>
      <c r="I32" s="31">
        <f t="shared" si="8"/>
        <v>233690</v>
      </c>
      <c r="J32" s="31">
        <f t="shared" si="8"/>
        <v>249886</v>
      </c>
      <c r="K32" s="31">
        <f>J32+K30</f>
        <v>266082</v>
      </c>
      <c r="L32" s="31">
        <f t="shared" si="8"/>
        <v>282278</v>
      </c>
      <c r="M32" s="31">
        <f>L32+M30</f>
        <v>298474</v>
      </c>
      <c r="N32" s="32">
        <f>N10-N28</f>
        <v>298474</v>
      </c>
      <c r="O32" s="40" t="s">
        <v>50</v>
      </c>
      <c r="P32" s="38"/>
      <c r="Q32" s="38"/>
      <c r="R32" s="38"/>
      <c r="S32" s="38"/>
    </row>
  </sheetData>
  <mergeCells count="4">
    <mergeCell ref="O4:O9"/>
    <mergeCell ref="O30:S30"/>
    <mergeCell ref="O16:O19"/>
    <mergeCell ref="O32:S32"/>
  </mergeCells>
  <conditionalFormatting sqref="B30:M32">
    <cfRule type="cellIs" dxfId="1" priority="1" operator="lessThan">
      <formula>0</formula>
    </cfRule>
  </conditionalFormatting>
  <conditionalFormatting sqref="N30:N32">
    <cfRule type="expression" dxfId="0" priority="2">
      <formula>"$B$32&lt;0"</formula>
    </cfRule>
  </conditionalFormatting>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23f798e-57fd-462e-b36a-b06bbf3ecd58" xsi:nil="true"/>
    <lcf76f155ced4ddcb4097134ff3c332f xmlns="8d41c533-7c52-4424-b33f-0b6fe26d99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39CF57DC6FED4891BA98B0F942B9EE" ma:contentTypeVersion="18" ma:contentTypeDescription="Create a new document." ma:contentTypeScope="" ma:versionID="04ef4de36c5b48e24e7fa532491e08c3">
  <xsd:schema xmlns:xsd="http://www.w3.org/2001/XMLSchema" xmlns:xs="http://www.w3.org/2001/XMLSchema" xmlns:p="http://schemas.microsoft.com/office/2006/metadata/properties" xmlns:ns2="223f798e-57fd-462e-b36a-b06bbf3ecd58" xmlns:ns3="8d41c533-7c52-4424-b33f-0b6fe26d99c6" targetNamespace="http://schemas.microsoft.com/office/2006/metadata/properties" ma:root="true" ma:fieldsID="95cd354abdb60f4a7a5534d91e8762f7" ns2:_="" ns3:_="">
    <xsd:import namespace="223f798e-57fd-462e-b36a-b06bbf3ecd58"/>
    <xsd:import namespace="8d41c533-7c52-4424-b33f-0b6fe26d99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f798e-57fd-462e-b36a-b06bbf3ecd5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447b3cf-43cf-4038-b1e2-cfc0a952c0e8}" ma:internalName="TaxCatchAll" ma:showField="CatchAllData" ma:web="223f798e-57fd-462e-b36a-b06bbf3ecd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41c533-7c52-4424-b33f-0b6fe26d99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7729db4-03a7-4a4b-b843-7ba6b972ec6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B444E4-BE4C-41D0-A5F8-D44E7F045BE6}">
  <ds:schemaRefs>
    <ds:schemaRef ds:uri="http://schemas.microsoft.com/sharepoint/v3/contenttype/forms"/>
  </ds:schemaRefs>
</ds:datastoreItem>
</file>

<file path=customXml/itemProps2.xml><?xml version="1.0" encoding="utf-8"?>
<ds:datastoreItem xmlns:ds="http://schemas.openxmlformats.org/officeDocument/2006/customXml" ds:itemID="{334F8CF3-C96C-480C-80F5-F86EE3ED586E}">
  <ds:schemaRefs>
    <ds:schemaRef ds:uri="http://purl.org/dc/elements/1.1/"/>
    <ds:schemaRef ds:uri="223f798e-57fd-462e-b36a-b06bbf3ecd58"/>
    <ds:schemaRef ds:uri="http://www.w3.org/XML/1998/namespace"/>
    <ds:schemaRef ds:uri="http://schemas.microsoft.com/office/2006/metadata/properties"/>
    <ds:schemaRef ds:uri="http://schemas.microsoft.com/office/2006/documentManagement/types"/>
    <ds:schemaRef ds:uri="8d41c533-7c52-4424-b33f-0b6fe26d99c6"/>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4780AF79-D75D-4E9E-A348-366493AAB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f798e-57fd-462e-b36a-b06bbf3ecd58"/>
    <ds:schemaRef ds:uri="8d41c533-7c52-4424-b33f-0b6fe26d99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3</vt:i4>
      </vt:variant>
    </vt:vector>
  </HeadingPairs>
  <TitlesOfParts>
    <vt:vector size="3" baseType="lpstr">
      <vt:lpstr>Forklaringer</vt:lpstr>
      <vt:lpstr>Driftsår 1 (valgfritt)</vt:lpstr>
      <vt:lpstr>Driftsår 2 (MÅ fylles 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 Allum</dc:creator>
  <cp:keywords/>
  <dc:description/>
  <cp:lastModifiedBy>Tuva Okkenhaug Myrholt</cp:lastModifiedBy>
  <cp:revision/>
  <dcterms:created xsi:type="dcterms:W3CDTF">2020-01-23T09:26:49Z</dcterms:created>
  <dcterms:modified xsi:type="dcterms:W3CDTF">2025-07-01T10:42:51Z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0x0101008639CF57DC6FED4891BA98B0F942B9EE</vt:lpwstr>
  </property>
  <property fmtid="{D5CDD505-2E9C-101B-9397-08002B2CF9AE}" pid="3" name="MediaServiceImageTags">
    <vt:lpwstr/>
  </property>
</Properties>
</file>